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6EAE666-D792-4621-9386-CB7F9D179E4F}" xr6:coauthVersionLast="47" xr6:coauthVersionMax="47" xr10:uidLastSave="{00000000-0000-0000-0000-000000000000}"/>
  <bookViews>
    <workbookView xWindow="-108" yWindow="-108" windowWidth="23256" windowHeight="12456" xr2:uid="{A1F6BEDB-BB6F-4515-BBDD-5FC1CFC918A0}"/>
  </bookViews>
  <sheets>
    <sheet name="2026" sheetId="1" r:id="rId1"/>
  </sheets>
  <definedNames>
    <definedName name="_xlnm._FilterDatabase" localSheetId="0" hidden="1">'2026'!$A$5:$CY$5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8" i="1" l="1"/>
  <c r="P254" i="1" l="1"/>
  <c r="P128" i="1"/>
  <c r="P122" i="1"/>
  <c r="P116" i="1"/>
  <c r="P198" i="1"/>
  <c r="P183" i="1"/>
  <c r="P178" i="1"/>
  <c r="P163" i="1"/>
  <c r="N249" i="1"/>
  <c r="N248" i="1"/>
  <c r="N244" i="1"/>
  <c r="N243" i="1"/>
  <c r="N239" i="1"/>
  <c r="N234" i="1"/>
  <c r="N233" i="1"/>
  <c r="N229" i="1"/>
  <c r="N228" i="1"/>
  <c r="N224" i="1"/>
  <c r="N223" i="1"/>
  <c r="N219" i="1"/>
  <c r="N218" i="1"/>
  <c r="N214" i="1"/>
  <c r="N213" i="1"/>
  <c r="N209" i="1"/>
  <c r="N208" i="1"/>
  <c r="N204" i="1"/>
  <c r="N203" i="1"/>
  <c r="N199" i="1"/>
  <c r="N198" i="1"/>
  <c r="N194" i="1"/>
  <c r="N193" i="1"/>
  <c r="N189" i="1"/>
  <c r="N188" i="1"/>
  <c r="N184" i="1"/>
  <c r="N183" i="1"/>
  <c r="N179" i="1"/>
  <c r="N178" i="1"/>
  <c r="N174" i="1"/>
  <c r="N173" i="1"/>
  <c r="N169" i="1"/>
  <c r="N168" i="1"/>
  <c r="N164" i="1"/>
  <c r="N163" i="1"/>
  <c r="N159" i="1"/>
  <c r="N158" i="1"/>
  <c r="N154" i="1"/>
  <c r="N153" i="1"/>
  <c r="N149" i="1"/>
  <c r="N148" i="1"/>
  <c r="N144" i="1"/>
  <c r="N143" i="1"/>
  <c r="N139" i="1"/>
  <c r="N138" i="1"/>
  <c r="N134" i="1"/>
  <c r="N133" i="1"/>
  <c r="N129" i="1"/>
  <c r="N128" i="1"/>
  <c r="N124" i="1"/>
  <c r="N123" i="1"/>
  <c r="N122" i="1"/>
  <c r="N118" i="1"/>
  <c r="N117" i="1"/>
  <c r="N116" i="1"/>
  <c r="N112" i="1"/>
  <c r="N111" i="1"/>
  <c r="N110" i="1"/>
  <c r="N106" i="1"/>
  <c r="N105" i="1"/>
  <c r="N104" i="1"/>
  <c r="N100" i="1"/>
  <c r="N99" i="1"/>
  <c r="N98" i="1"/>
  <c r="N94" i="1"/>
  <c r="N93" i="1"/>
  <c r="N92" i="1"/>
  <c r="N88" i="1"/>
  <c r="N87" i="1"/>
  <c r="N86" i="1"/>
  <c r="N82" i="1"/>
  <c r="N81" i="1"/>
  <c r="N80" i="1"/>
  <c r="N76" i="1"/>
  <c r="N75" i="1"/>
  <c r="N74" i="1"/>
  <c r="N70" i="1"/>
  <c r="N69" i="1"/>
  <c r="N68" i="1"/>
  <c r="N64" i="1"/>
  <c r="N63" i="1"/>
  <c r="N62" i="1"/>
  <c r="N58" i="1"/>
  <c r="N57" i="1"/>
  <c r="N56" i="1"/>
  <c r="N52" i="1"/>
  <c r="N51" i="1"/>
  <c r="N50" i="1"/>
  <c r="N46" i="1"/>
  <c r="N45" i="1"/>
  <c r="N44" i="1"/>
  <c r="N40" i="1"/>
  <c r="N39" i="1"/>
  <c r="N38" i="1"/>
  <c r="N34" i="1"/>
  <c r="N33" i="1"/>
  <c r="N32" i="1"/>
  <c r="N28" i="1"/>
  <c r="N27" i="1"/>
  <c r="N26" i="1"/>
  <c r="N22" i="1"/>
  <c r="N21" i="1"/>
  <c r="N20" i="1"/>
  <c r="N16" i="1"/>
  <c r="N15" i="1"/>
  <c r="N14" i="1"/>
  <c r="N10" i="1"/>
  <c r="N9" i="1"/>
  <c r="N8" i="1"/>
  <c r="G254" i="1"/>
  <c r="H254" i="1"/>
  <c r="I254" i="1"/>
  <c r="J254" i="1"/>
  <c r="K254" i="1"/>
  <c r="L254" i="1"/>
  <c r="M254" i="1"/>
  <c r="G255" i="1"/>
  <c r="H255" i="1"/>
  <c r="I255" i="1"/>
  <c r="J255" i="1"/>
  <c r="K255" i="1"/>
  <c r="L255" i="1"/>
  <c r="M255" i="1"/>
  <c r="G256" i="1"/>
  <c r="G257" i="1" s="1"/>
  <c r="H256" i="1"/>
  <c r="H257" i="1" s="1"/>
  <c r="I256" i="1"/>
  <c r="J256" i="1"/>
  <c r="K256" i="1"/>
  <c r="L256" i="1"/>
  <c r="L257" i="1" s="1"/>
  <c r="M256" i="1"/>
  <c r="K257" i="1"/>
  <c r="F256" i="1"/>
  <c r="F255" i="1"/>
  <c r="F254" i="1"/>
  <c r="M250" i="1"/>
  <c r="L250" i="1"/>
  <c r="K250" i="1"/>
  <c r="J250" i="1"/>
  <c r="I250" i="1"/>
  <c r="H250" i="1"/>
  <c r="G250" i="1"/>
  <c r="F250" i="1"/>
  <c r="M245" i="1"/>
  <c r="L245" i="1"/>
  <c r="K245" i="1"/>
  <c r="J245" i="1"/>
  <c r="I245" i="1"/>
  <c r="H245" i="1"/>
  <c r="G245" i="1"/>
  <c r="F245" i="1"/>
  <c r="M240" i="1"/>
  <c r="L240" i="1"/>
  <c r="K240" i="1"/>
  <c r="J240" i="1"/>
  <c r="I240" i="1"/>
  <c r="H240" i="1"/>
  <c r="G240" i="1"/>
  <c r="F240" i="1"/>
  <c r="L210" i="1"/>
  <c r="J257" i="1" l="1"/>
  <c r="M257" i="1"/>
  <c r="I257" i="1"/>
  <c r="N250" i="1"/>
  <c r="N245" i="1"/>
  <c r="N240" i="1"/>
  <c r="M235" i="1"/>
  <c r="L235" i="1"/>
  <c r="K235" i="1"/>
  <c r="J235" i="1"/>
  <c r="I235" i="1"/>
  <c r="H235" i="1"/>
  <c r="G235" i="1"/>
  <c r="F235" i="1"/>
  <c r="M230" i="1"/>
  <c r="L230" i="1"/>
  <c r="K230" i="1"/>
  <c r="J230" i="1"/>
  <c r="I230" i="1"/>
  <c r="H230" i="1"/>
  <c r="G230" i="1"/>
  <c r="F230" i="1"/>
  <c r="M225" i="1"/>
  <c r="L225" i="1"/>
  <c r="K225" i="1"/>
  <c r="J225" i="1"/>
  <c r="I225" i="1"/>
  <c r="H225" i="1"/>
  <c r="G225" i="1"/>
  <c r="F225" i="1"/>
  <c r="M220" i="1"/>
  <c r="L220" i="1"/>
  <c r="K220" i="1"/>
  <c r="J220" i="1"/>
  <c r="I220" i="1"/>
  <c r="H220" i="1"/>
  <c r="G220" i="1"/>
  <c r="F220" i="1"/>
  <c r="N235" i="1" l="1"/>
  <c r="N230" i="1"/>
  <c r="N225" i="1"/>
  <c r="N220" i="1"/>
  <c r="L215" i="1"/>
  <c r="L205" i="1"/>
  <c r="L200" i="1"/>
  <c r="L195" i="1"/>
  <c r="M215" i="1"/>
  <c r="K215" i="1"/>
  <c r="J215" i="1"/>
  <c r="I215" i="1"/>
  <c r="H215" i="1"/>
  <c r="G215" i="1"/>
  <c r="F215" i="1"/>
  <c r="M210" i="1"/>
  <c r="K210" i="1"/>
  <c r="J210" i="1"/>
  <c r="I210" i="1"/>
  <c r="H210" i="1"/>
  <c r="G210" i="1"/>
  <c r="F210" i="1"/>
  <c r="M205" i="1"/>
  <c r="K205" i="1"/>
  <c r="J205" i="1"/>
  <c r="I205" i="1"/>
  <c r="H205" i="1"/>
  <c r="G205" i="1"/>
  <c r="F205" i="1"/>
  <c r="M200" i="1"/>
  <c r="K200" i="1"/>
  <c r="J200" i="1"/>
  <c r="I200" i="1"/>
  <c r="H200" i="1"/>
  <c r="G200" i="1"/>
  <c r="F200" i="1"/>
  <c r="L190" i="1"/>
  <c r="L185" i="1"/>
  <c r="L180" i="1"/>
  <c r="L175" i="1"/>
  <c r="L170" i="1"/>
  <c r="L165" i="1"/>
  <c r="L160" i="1"/>
  <c r="L155" i="1"/>
  <c r="L150" i="1"/>
  <c r="L145" i="1"/>
  <c r="L140" i="1"/>
  <c r="L135" i="1"/>
  <c r="L130" i="1"/>
  <c r="L125" i="1"/>
  <c r="L119" i="1"/>
  <c r="L113" i="1"/>
  <c r="L107" i="1"/>
  <c r="L101" i="1"/>
  <c r="L95" i="1"/>
  <c r="L89" i="1"/>
  <c r="L83" i="1"/>
  <c r="L77" i="1"/>
  <c r="L71" i="1"/>
  <c r="L65" i="1"/>
  <c r="L59" i="1"/>
  <c r="L53" i="1"/>
  <c r="L47" i="1"/>
  <c r="L41" i="1"/>
  <c r="L35" i="1"/>
  <c r="L23" i="1"/>
  <c r="L17" i="1"/>
  <c r="L11" i="1"/>
  <c r="L29" i="1"/>
  <c r="L259" i="1" l="1"/>
  <c r="N254" i="1"/>
  <c r="N256" i="1"/>
  <c r="N255" i="1"/>
  <c r="N215" i="1"/>
  <c r="N210" i="1"/>
  <c r="N205" i="1"/>
  <c r="N200" i="1"/>
  <c r="F150" i="1"/>
  <c r="G150" i="1"/>
  <c r="H150" i="1"/>
  <c r="I150" i="1"/>
  <c r="J150" i="1"/>
  <c r="K150" i="1"/>
  <c r="M150" i="1"/>
  <c r="F257" i="1" l="1"/>
  <c r="F259" i="1" s="1"/>
  <c r="G259" i="1" l="1"/>
  <c r="H259" i="1"/>
  <c r="I259" i="1"/>
  <c r="J259" i="1"/>
  <c r="K259" i="1"/>
  <c r="F135" i="1"/>
  <c r="G135" i="1"/>
  <c r="H135" i="1"/>
  <c r="I135" i="1"/>
  <c r="J135" i="1"/>
  <c r="K135" i="1"/>
  <c r="M135" i="1"/>
  <c r="F140" i="1"/>
  <c r="G140" i="1"/>
  <c r="H140" i="1"/>
  <c r="I140" i="1"/>
  <c r="J140" i="1"/>
  <c r="K140" i="1"/>
  <c r="M140" i="1"/>
  <c r="F145" i="1"/>
  <c r="G145" i="1"/>
  <c r="H145" i="1"/>
  <c r="I145" i="1"/>
  <c r="J145" i="1"/>
  <c r="K145" i="1"/>
  <c r="M145" i="1"/>
  <c r="F155" i="1"/>
  <c r="G155" i="1"/>
  <c r="H155" i="1"/>
  <c r="I155" i="1"/>
  <c r="J155" i="1"/>
  <c r="K155" i="1"/>
  <c r="M155" i="1"/>
  <c r="F160" i="1"/>
  <c r="G160" i="1"/>
  <c r="H160" i="1"/>
  <c r="I160" i="1"/>
  <c r="J160" i="1"/>
  <c r="K160" i="1"/>
  <c r="M160" i="1"/>
  <c r="F165" i="1"/>
  <c r="G165" i="1"/>
  <c r="H165" i="1"/>
  <c r="I165" i="1"/>
  <c r="J165" i="1"/>
  <c r="K165" i="1"/>
  <c r="M165" i="1"/>
  <c r="F170" i="1"/>
  <c r="G170" i="1"/>
  <c r="H170" i="1"/>
  <c r="I170" i="1"/>
  <c r="J170" i="1"/>
  <c r="K170" i="1"/>
  <c r="M170" i="1"/>
  <c r="F175" i="1"/>
  <c r="G175" i="1"/>
  <c r="H175" i="1"/>
  <c r="I175" i="1"/>
  <c r="J175" i="1"/>
  <c r="K175" i="1"/>
  <c r="M175" i="1"/>
  <c r="F180" i="1"/>
  <c r="G180" i="1"/>
  <c r="H180" i="1"/>
  <c r="I180" i="1"/>
  <c r="J180" i="1"/>
  <c r="K180" i="1"/>
  <c r="M180" i="1"/>
  <c r="F185" i="1"/>
  <c r="G185" i="1"/>
  <c r="H185" i="1"/>
  <c r="I185" i="1"/>
  <c r="J185" i="1"/>
  <c r="K185" i="1"/>
  <c r="M185" i="1"/>
  <c r="F190" i="1"/>
  <c r="G190" i="1"/>
  <c r="H190" i="1"/>
  <c r="I190" i="1"/>
  <c r="J190" i="1"/>
  <c r="K190" i="1"/>
  <c r="M190" i="1"/>
  <c r="F195" i="1"/>
  <c r="G195" i="1"/>
  <c r="H195" i="1"/>
  <c r="I195" i="1"/>
  <c r="J195" i="1"/>
  <c r="K195" i="1"/>
  <c r="M195" i="1"/>
  <c r="F101" i="1"/>
  <c r="K130" i="1"/>
  <c r="K125" i="1"/>
  <c r="K119" i="1"/>
  <c r="K113" i="1"/>
  <c r="K107" i="1"/>
  <c r="K101" i="1"/>
  <c r="K95" i="1"/>
  <c r="K89" i="1"/>
  <c r="K83" i="1"/>
  <c r="K77" i="1"/>
  <c r="K71" i="1"/>
  <c r="K65" i="1"/>
  <c r="K59" i="1"/>
  <c r="K53" i="1"/>
  <c r="K47" i="1"/>
  <c r="K41" i="1"/>
  <c r="K35" i="1"/>
  <c r="K29" i="1"/>
  <c r="K23" i="1"/>
  <c r="K17" i="1"/>
  <c r="K11" i="1"/>
  <c r="J130" i="1"/>
  <c r="J125" i="1"/>
  <c r="J119" i="1"/>
  <c r="J113" i="1"/>
  <c r="J107" i="1"/>
  <c r="J101" i="1"/>
  <c r="J95" i="1"/>
  <c r="J89" i="1"/>
  <c r="J83" i="1"/>
  <c r="J77" i="1"/>
  <c r="J71" i="1"/>
  <c r="J65" i="1"/>
  <c r="J59" i="1"/>
  <c r="J53" i="1"/>
  <c r="J47" i="1"/>
  <c r="J41" i="1"/>
  <c r="J35" i="1"/>
  <c r="J29" i="1"/>
  <c r="J23" i="1"/>
  <c r="J17" i="1"/>
  <c r="J11" i="1"/>
  <c r="M130" i="1"/>
  <c r="I130" i="1"/>
  <c r="H130" i="1"/>
  <c r="G130" i="1"/>
  <c r="F130" i="1"/>
  <c r="M125" i="1"/>
  <c r="I125" i="1"/>
  <c r="H125" i="1"/>
  <c r="G125" i="1"/>
  <c r="F125" i="1"/>
  <c r="M119" i="1"/>
  <c r="I119" i="1"/>
  <c r="H119" i="1"/>
  <c r="G119" i="1"/>
  <c r="F119" i="1"/>
  <c r="M113" i="1"/>
  <c r="I113" i="1"/>
  <c r="H113" i="1"/>
  <c r="G113" i="1"/>
  <c r="F113" i="1"/>
  <c r="M107" i="1"/>
  <c r="I107" i="1"/>
  <c r="H107" i="1"/>
  <c r="G107" i="1"/>
  <c r="F107" i="1"/>
  <c r="M101" i="1"/>
  <c r="I101" i="1"/>
  <c r="H101" i="1"/>
  <c r="G101" i="1"/>
  <c r="M95" i="1"/>
  <c r="I95" i="1"/>
  <c r="H95" i="1"/>
  <c r="G95" i="1"/>
  <c r="F95" i="1"/>
  <c r="M89" i="1"/>
  <c r="I89" i="1"/>
  <c r="H89" i="1"/>
  <c r="G89" i="1"/>
  <c r="F89" i="1"/>
  <c r="M83" i="1"/>
  <c r="I83" i="1"/>
  <c r="H83" i="1"/>
  <c r="G83" i="1"/>
  <c r="F83" i="1"/>
  <c r="M77" i="1"/>
  <c r="I77" i="1"/>
  <c r="H77" i="1"/>
  <c r="G77" i="1"/>
  <c r="F77" i="1"/>
  <c r="M71" i="1"/>
  <c r="I71" i="1"/>
  <c r="H71" i="1"/>
  <c r="G71" i="1"/>
  <c r="F71" i="1"/>
  <c r="M65" i="1"/>
  <c r="I65" i="1"/>
  <c r="H65" i="1"/>
  <c r="G65" i="1"/>
  <c r="F65" i="1"/>
  <c r="M59" i="1"/>
  <c r="I59" i="1"/>
  <c r="H59" i="1"/>
  <c r="G59" i="1"/>
  <c r="F59" i="1"/>
  <c r="M53" i="1"/>
  <c r="I53" i="1"/>
  <c r="H53" i="1"/>
  <c r="G53" i="1"/>
  <c r="F53" i="1"/>
  <c r="M47" i="1"/>
  <c r="I47" i="1"/>
  <c r="H47" i="1"/>
  <c r="G47" i="1"/>
  <c r="F47" i="1"/>
  <c r="M41" i="1"/>
  <c r="I41" i="1"/>
  <c r="H41" i="1"/>
  <c r="G41" i="1"/>
  <c r="F41" i="1"/>
  <c r="M35" i="1"/>
  <c r="I35" i="1"/>
  <c r="H35" i="1"/>
  <c r="G35" i="1"/>
  <c r="F35" i="1"/>
  <c r="M29" i="1"/>
  <c r="I29" i="1"/>
  <c r="H29" i="1"/>
  <c r="G29" i="1"/>
  <c r="F29" i="1"/>
  <c r="M23" i="1"/>
  <c r="I23" i="1"/>
  <c r="H23" i="1"/>
  <c r="G23" i="1"/>
  <c r="F23" i="1"/>
  <c r="M17" i="1"/>
  <c r="I17" i="1"/>
  <c r="H17" i="1"/>
  <c r="G17" i="1"/>
  <c r="F17" i="1"/>
  <c r="F11" i="1"/>
  <c r="G11" i="1"/>
  <c r="H11" i="1"/>
  <c r="I11" i="1"/>
  <c r="M11" i="1"/>
  <c r="N257" i="1" l="1"/>
  <c r="N11" i="1"/>
  <c r="N29" i="1"/>
  <c r="N170" i="1"/>
  <c r="N140" i="1"/>
  <c r="N180" i="1"/>
  <c r="N65" i="1"/>
  <c r="N145" i="1"/>
  <c r="N150" i="1"/>
  <c r="N35" i="1"/>
  <c r="N119" i="1"/>
  <c r="N130" i="1"/>
  <c r="N41" i="1"/>
  <c r="N77" i="1"/>
  <c r="N83" i="1"/>
  <c r="N89" i="1"/>
  <c r="N95" i="1"/>
  <c r="N101" i="1"/>
  <c r="N113" i="1"/>
  <c r="N47" i="1"/>
  <c r="N160" i="1"/>
  <c r="N165" i="1"/>
  <c r="N135" i="1"/>
  <c r="N59" i="1"/>
  <c r="N23" i="1"/>
  <c r="N17" i="1"/>
  <c r="N53" i="1"/>
  <c r="N71" i="1"/>
  <c r="N107" i="1"/>
  <c r="N125" i="1"/>
  <c r="N155" i="1"/>
  <c r="N175" i="1"/>
  <c r="N185" i="1" l="1"/>
  <c r="N190" i="1" l="1"/>
  <c r="N195" i="1"/>
</calcChain>
</file>

<file path=xl/sharedStrings.xml><?xml version="1.0" encoding="utf-8"?>
<sst xmlns="http://schemas.openxmlformats.org/spreadsheetml/2006/main" count="612" uniqueCount="166">
  <si>
    <t>Trančes numurs</t>
  </si>
  <si>
    <t>Valūta</t>
  </si>
  <si>
    <t>2026</t>
  </si>
  <si>
    <t>2027</t>
  </si>
  <si>
    <t>2028</t>
  </si>
  <si>
    <t>P-62/2006</t>
  </si>
  <si>
    <t>F40322220</t>
  </si>
  <si>
    <t>EUR</t>
  </si>
  <si>
    <t>4311</t>
  </si>
  <si>
    <t>2280</t>
  </si>
  <si>
    <t>P-116/2007</t>
  </si>
  <si>
    <t>P-361/2007</t>
  </si>
  <si>
    <t>P-270/2013</t>
  </si>
  <si>
    <t>P-55/2014</t>
  </si>
  <si>
    <t>P-336/2014</t>
  </si>
  <si>
    <t>P-177/2016</t>
  </si>
  <si>
    <t>P-353/2016</t>
  </si>
  <si>
    <t>P-623/2017</t>
  </si>
  <si>
    <t>P-288/2018</t>
  </si>
  <si>
    <t>P-287/2018</t>
  </si>
  <si>
    <t>P-291/2018</t>
  </si>
  <si>
    <t>P-292/2018</t>
  </si>
  <si>
    <t>P-377/2018</t>
  </si>
  <si>
    <t>F40222220</t>
  </si>
  <si>
    <t>P-394/2018</t>
  </si>
  <si>
    <t>P-677/2018</t>
  </si>
  <si>
    <t>P-680/2018</t>
  </si>
  <si>
    <t>P-85/2019</t>
  </si>
  <si>
    <t>P-86/2019</t>
  </si>
  <si>
    <t>P-87/2019</t>
  </si>
  <si>
    <t>P-97/2020</t>
  </si>
  <si>
    <t>P-437/2020</t>
  </si>
  <si>
    <t>F40221220</t>
  </si>
  <si>
    <t>P-456/2020</t>
  </si>
  <si>
    <t>F40321220</t>
  </si>
  <si>
    <t>P-117/2021</t>
  </si>
  <si>
    <t>P-115/2021</t>
  </si>
  <si>
    <t>P-198/2021</t>
  </si>
  <si>
    <t>P-223/2021</t>
  </si>
  <si>
    <t>P-393/2021</t>
  </si>
  <si>
    <t>P-1/2022</t>
  </si>
  <si>
    <t>P-149/2022</t>
  </si>
  <si>
    <t>A2/1/06/119</t>
  </si>
  <si>
    <t>A2/1/07/210</t>
  </si>
  <si>
    <t>A2/1/07/551</t>
  </si>
  <si>
    <t>A2/1/13/378</t>
  </si>
  <si>
    <t>A2/1/14/115</t>
  </si>
  <si>
    <t>A2/1/14/507</t>
  </si>
  <si>
    <t>A2/1/16/268</t>
  </si>
  <si>
    <t>A2/1/16/484</t>
  </si>
  <si>
    <t>A2/1/17/808</t>
  </si>
  <si>
    <t>A2/1/18/335</t>
  </si>
  <si>
    <t>A2/1/18/336</t>
  </si>
  <si>
    <t>A2/1/18/352</t>
  </si>
  <si>
    <t>A2/1/18/351</t>
  </si>
  <si>
    <t>A2/1/18/457</t>
  </si>
  <si>
    <t>A2/1/18/480</t>
  </si>
  <si>
    <t>A2/1/18/827</t>
  </si>
  <si>
    <t>A2/1/18/853</t>
  </si>
  <si>
    <t>A2/1/19/178</t>
  </si>
  <si>
    <t>A2/1/19/176</t>
  </si>
  <si>
    <t>A2/1/19/177</t>
  </si>
  <si>
    <t>A2/1/20/128</t>
  </si>
  <si>
    <t>A2/1/20/806</t>
  </si>
  <si>
    <t>A2/1/20/834</t>
  </si>
  <si>
    <t>A2/1/21/184</t>
  </si>
  <si>
    <t>A2/1/21/186</t>
  </si>
  <si>
    <t>A2/1/21/294</t>
  </si>
  <si>
    <t>A2/1/21/319</t>
  </si>
  <si>
    <t>A2/1/21/538</t>
  </si>
  <si>
    <t>A2/1/22/10</t>
  </si>
  <si>
    <t>A2/1/22/225</t>
  </si>
  <si>
    <t>A2/1/22/397</t>
  </si>
  <si>
    <t>Maksājuma veids</t>
  </si>
  <si>
    <t>Pamatsumma</t>
  </si>
  <si>
    <t>Procentu maksa</t>
  </si>
  <si>
    <t>Apkalpošanas maksa</t>
  </si>
  <si>
    <t>PAMATSUMMAS</t>
  </si>
  <si>
    <t>procenti</t>
  </si>
  <si>
    <t>apkalpošana</t>
  </si>
  <si>
    <t>2029</t>
  </si>
  <si>
    <t>2030</t>
  </si>
  <si>
    <t>P-295/2022</t>
  </si>
  <si>
    <t>P-58/2023</t>
  </si>
  <si>
    <t>P-87/2023</t>
  </si>
  <si>
    <t>ELFLA projekta "Publiskās infrastruktūras nodrošināšana uzņēmējdarbības atbalstam pie Baltās kāpas teritorijas" īstenošanai</t>
  </si>
  <si>
    <t>SIA "Saulkrastu komunālserviss" pamatkapitāla palielināšanai KF projekta  "Ūdenssaimniecības pakalpojumu attīstība Saulkrastos, II kārta" īstenošanai</t>
  </si>
  <si>
    <t>Projekta "Moduļa tipa piebūves uzstādīšana PII "Rūķītis"  īstenošanai</t>
  </si>
  <si>
    <t>Projekta "Moduļa tipa ēdamzāles izbūve Saulkrastu vidusskolai"  īstenošanai</t>
  </si>
  <si>
    <t>EJZF projekta "Labierīcību infrastruktūras izveide Baltās kāpas teritorijā"  īstenošanai</t>
  </si>
  <si>
    <t>Projekta "PII "Rūķitis" telpu (sporta grupiņas) remontdarbi"  īstenošanai</t>
  </si>
  <si>
    <t>Siltumavota efektivitātes paaugstināšana Zvejniekciemā, pamatkapitāla palielināšanai</t>
  </si>
  <si>
    <t>Siltumtrases izbūve no Smilšu ielas 3 uz Smilšu ielu 7, Saulkrastos</t>
  </si>
  <si>
    <t>Saulkrastu domes ēkas remonts, Zvejniekciema vidusskolas renovācija, saulkrastu vidusskolas halles būvniecība, ielu apgaismojuma tīklu renovācija</t>
  </si>
  <si>
    <t>Saulkrastu sporta halles būvniecība</t>
  </si>
  <si>
    <t xml:space="preserve">Saulkrastu vidusskolas sporta halles būvniecība </t>
  </si>
  <si>
    <t>SIA Saulkrastu komunālserviss"pamatkapitāla palielināšanai Kohēzijas fonda projekta"Ūdensaimniecības attīstība Austrumlatvijas upju baseinu pašvaldībā II kārta"īstenošanai</t>
  </si>
  <si>
    <t>EZF projekta"Zvejniekciema stadiona rekonstrukcija"</t>
  </si>
  <si>
    <t xml:space="preserve">Ēkas Smilšu ielā 7, Saulkrastos iegāde Vidzemes jūrmals Mūzikas un mākslas skolas vajadzībām </t>
  </si>
  <si>
    <t>Gājēju ietves izbūve Vidrižu ielā</t>
  </si>
  <si>
    <t xml:space="preserve">Latvijas un Šveices sadarbības programmas projekta (Nr.4-7/14/) "Multifunkcionāla jauniešu iniciatīvas centra izveide Saulkrastos" īstenošanai </t>
  </si>
  <si>
    <t xml:space="preserve">Ielu apgaismojuma rekonstrukcija Celtnieku, Draudzības, Lapu, Ganību, Enkuru, Akmeņu un Zaļajā ielā Zzvejniekciemā, Saulkrastu novads" </t>
  </si>
  <si>
    <t>Sējas novada pašvaldības autoceļa 80-92-C12 (Murjāņi-Beltes) pārbūve</t>
  </si>
  <si>
    <t xml:space="preserve">Projekta ''Gājēju un veloceliņš Loja Murjāņi'' īstenošanai </t>
  </si>
  <si>
    <t>Prioritārā investīciju projekta "Ēkas Smilšu ielā 7, Saulkrastos, Saulkrastu novadā, vienkāršotā atjaunošana, īstenošanai</t>
  </si>
  <si>
    <t>Prioritārā investīciju projekta ''Lojas ciema labiekārtošana'' īstenošanai</t>
  </si>
  <si>
    <t>ERAF projekta  "Ēkas Raiņa ielā 7, Saulkrastos energoefektivitātes uzlabošana" īstenošanai</t>
  </si>
  <si>
    <t>ERAF projekta "Ēkas Raiņa ielā 7, Saulkrastos energoefektivitātes uzlabošana" īstenošanai</t>
  </si>
  <si>
    <t>EJZF projekta "Infrastruktūras izveide Jūras parkā, Saulkrastos"īstenošanai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</si>
  <si>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</si>
  <si>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</si>
  <si>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3. pielikums</t>
  </si>
  <si>
    <t>Kopsumma EUR</t>
  </si>
  <si>
    <t>2031</t>
  </si>
  <si>
    <t>A2/1/24/31</t>
  </si>
  <si>
    <t>P-31/2024</t>
  </si>
  <si>
    <t>P-63/2024</t>
  </si>
  <si>
    <t>A2/1/24/99</t>
  </si>
  <si>
    <t>P-109/2024</t>
  </si>
  <si>
    <t>A2/1/24/114</t>
  </si>
  <si>
    <t>P-127/2024</t>
  </si>
  <si>
    <t>A2/1/24/145</t>
  </si>
  <si>
    <t>P-204/2024</t>
  </si>
  <si>
    <t>A2/1/24/214</t>
  </si>
  <si>
    <t>Prioritārais investīciju projekts "Nekustamo īpašumu Ainažu iela 42C un Ainažu ielā 42A Saulkrasti, Saulkrastu nov., iegāde kultūras infrastruktūras pilnveidošanai"</t>
  </si>
  <si>
    <t>Melnsila ielas seguma atjaunošana un gājēju ietves izbūve.</t>
  </si>
  <si>
    <t>2024.gada prioritārā investīciju projekta "Raiņa un Ainažu ielas krustojuma pārbūve un teritorijas labiekārtošana Saulkrastos" investīciju īstenošanai.</t>
  </si>
  <si>
    <t>Mikroautobusa iegāde skolēnu pārvadāšanai</t>
  </si>
  <si>
    <t>Kopsumma</t>
  </si>
  <si>
    <t>2032</t>
  </si>
  <si>
    <t>2033-2050</t>
  </si>
  <si>
    <t>A2/1/25/21</t>
  </si>
  <si>
    <t>P-20/2025</t>
  </si>
  <si>
    <t>A2/1/25/41</t>
  </si>
  <si>
    <t>P-38/2025</t>
  </si>
  <si>
    <t>A2/1/25/102</t>
  </si>
  <si>
    <t>P-98/2025</t>
  </si>
  <si>
    <t>A2/1/25/101</t>
  </si>
  <si>
    <t>P-97/2025</t>
  </si>
  <si>
    <t>A2/1/25/210</t>
  </si>
  <si>
    <t>P-221/2025</t>
  </si>
  <si>
    <t>A2/1/25/313</t>
  </si>
  <si>
    <t>P-300/2025</t>
  </si>
  <si>
    <t>A2/1/25/314</t>
  </si>
  <si>
    <t>P-301/2025</t>
  </si>
  <si>
    <t xml:space="preserve">ERAF projekts ''Jūras parka labiekārtošana'' </t>
  </si>
  <si>
    <t>Prioritārais investīciju projekts ''Saulkrastu sporta centra nesošo konstrukciju pastiprināšanai un jumta nomaiņai Smilšu ielā 3, Saulkrastos''</t>
  </si>
  <si>
    <t>Aizņēmuma līguma numurs</t>
  </si>
  <si>
    <t>Maksātāja EKK</t>
  </si>
  <si>
    <t>IIN pārpildes atmaksa</t>
  </si>
  <si>
    <t>Saistību apmērs 01.01.2026.</t>
  </si>
  <si>
    <t xml:space="preserve">Iekšējo elektrotīklu pārbūve pašvaldības aģentūrā "Saulkrastu veselības centrs </t>
  </si>
  <si>
    <t xml:space="preserve">Projekts "Saulkrastu novada kultūras nama "Zvejniekciems" renovācija" īstenošana </t>
  </si>
  <si>
    <t>SIA „Saulkrastu komunālserviss" pamatkapitāla palielināšanai KF projekta „Ūdenssaimniecības pakalpojumu attīstība Saulkrastos, II kārta" īstenošanai</t>
  </si>
  <si>
    <t>ERAF projekta  "Uzņēmējdarbības izaugsmei nepieciešamās infrastruktūras attīstība Saulkrastu novadā"</t>
  </si>
  <si>
    <t>SIA "Saulkrastu komunālserviss" pamatkapitāla palielināšanai KF projekta  "Ūdenssaimniecības pakalpojumu attīstība Saulkrastos, II kārta" īstenošanai.</t>
  </si>
  <si>
    <t>Projekta "Jūras prospekta pārbūve no Upes ielas virzienā uz Aģes upi Zvejniekciemā" īstenošanai</t>
  </si>
  <si>
    <t xml:space="preserve">projekta "Jūras prospekta seguma maiņa no Jūras prospekta 26" īstenošanai  </t>
  </si>
  <si>
    <t xml:space="preserve">EJZF projekta  "Tūrisma attīstībai nepieciešamās infrastruktūras izveide Ainažu ielā" īstenošanai </t>
  </si>
  <si>
    <t xml:space="preserve">Projekta "Atbalsta pasākumi iedzīvotāju nekustamā īpašuma pievienošanai centralizētajiem kanalizācijas tīkliem Saulkrastu novadā" īstenošanai </t>
  </si>
  <si>
    <t>Prioritārais investīciju projekts "Savstarpēji saistītu īpašumu iegādei Ainažu ielā 12, Saulkrasti, Vidzemes jūrmalas Mūzikas un mākslas skolas mācību procesa nodrošināšanai"</t>
  </si>
  <si>
    <t>Projekts "Gājēju ietves izbūve gar autoceļu P6, posmā no Viadukta līdz Rožu bulvārim"</t>
  </si>
  <si>
    <t xml:space="preserve">AF projekts "Elektriskā autobusa iegāde skolēnupārvadāšanai Saulkrastu novadā"               </t>
  </si>
  <si>
    <t>Prioritārais investīciju projekts "Darbnīcas ēkas pārbūve un lietošanas veida maiņa, Skolas ielā 13A, Saulkrastos"</t>
  </si>
  <si>
    <t>projekts "Tilta pār Pēterupi pārbūve, Piektā iela, VEF Biķernieki, Saulkrasti"</t>
  </si>
  <si>
    <t>AF projekts  "Videi draudzīga mobilitātes punkta  infrastruktūras izbūve Saulkrastos"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</si>
</sst>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0"/>
      <color indexed="8"/>
      <name val="Tahoma"/>
      <family val="2"/>
      <charset val="186"/>
    </font>
    <font>
      <sz val="8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0"/>
      <color rgb="FF000000"/>
      <name val="Tahoma"/>
    </font>
    <font>
      <sz val="12"/>
      <color theme="1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2"/>
      <color indexed="8"/>
      <name val="Calibri"/>
      <family val="2"/>
      <charset val="186"/>
      <scheme val="minor"/>
    </font>
    <font>
      <sz val="12"/>
      <color indexed="8"/>
      <name val="Calibri"/>
      <family val="2"/>
      <charset val="186"/>
      <scheme val="minor"/>
    </font>
    <font>
      <b/>
      <sz val="12"/>
      <color rgb="FF161616"/>
      <name val="Calibri"/>
      <family val="2"/>
      <charset val="186"/>
      <scheme val="minor"/>
    </font>
    <font>
      <sz val="12"/>
      <color rgb="FF000000"/>
      <name val="Calibri"/>
      <family val="2"/>
      <charset val="186"/>
      <scheme val="minor"/>
    </font>
    <font>
      <b/>
      <sz val="12"/>
      <color rgb="FF000000"/>
      <name val="Calibri"/>
      <family val="2"/>
      <charset val="186"/>
      <scheme val="minor"/>
    </font>
    <font>
      <b/>
      <sz val="14"/>
      <name val="Calibri"/>
      <family val="2"/>
      <charset val="186"/>
      <scheme val="minor"/>
    </font>
    <font>
      <sz val="14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/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142">
    <xf numFmtId="0" fontId="0" fillId="0" borderId="0" xfId="0"/>
    <xf numFmtId="49" fontId="2" fillId="0" borderId="0" xfId="0" applyNumberFormat="1" applyFont="1" applyAlignment="1">
      <alignment vertical="top" wrapText="1"/>
    </xf>
    <xf numFmtId="0" fontId="1" fillId="0" borderId="4" xfId="0" applyFont="1" applyBorder="1"/>
    <xf numFmtId="0" fontId="1" fillId="0" borderId="0" xfId="0" applyFont="1"/>
    <xf numFmtId="0" fontId="1" fillId="0" borderId="0" xfId="0" applyFont="1" applyAlignment="1">
      <alignment wrapText="1"/>
    </xf>
    <xf numFmtId="0" fontId="5" fillId="0" borderId="2" xfId="0" applyFont="1" applyBorder="1"/>
    <xf numFmtId="49" fontId="2" fillId="0" borderId="14" xfId="0" applyNumberFormat="1" applyFont="1" applyBorder="1" applyAlignment="1">
      <alignment vertical="top" wrapText="1"/>
    </xf>
    <xf numFmtId="49" fontId="2" fillId="0" borderId="0" xfId="0" applyNumberFormat="1" applyFont="1" applyAlignment="1">
      <alignment vertical="center" wrapText="1"/>
    </xf>
    <xf numFmtId="49" fontId="2" fillId="0" borderId="14" xfId="0" applyNumberFormat="1" applyFont="1" applyBorder="1" applyAlignment="1">
      <alignment vertical="center" wrapText="1"/>
    </xf>
    <xf numFmtId="0" fontId="4" fillId="0" borderId="0" xfId="1"/>
    <xf numFmtId="49" fontId="2" fillId="0" borderId="4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8" fillId="0" borderId="0" xfId="1" applyFont="1" applyAlignment="1" applyProtection="1">
      <alignment horizontal="center" wrapText="1"/>
      <protection locked="0"/>
    </xf>
    <xf numFmtId="0" fontId="7" fillId="0" borderId="3" xfId="0" applyFont="1" applyBorder="1"/>
    <xf numFmtId="0" fontId="5" fillId="0" borderId="8" xfId="0" applyFont="1" applyBorder="1"/>
    <xf numFmtId="49" fontId="11" fillId="0" borderId="2" xfId="0" applyNumberFormat="1" applyFont="1" applyBorder="1" applyAlignment="1">
      <alignment horizontal="left" vertical="top" wrapText="1"/>
    </xf>
    <xf numFmtId="49" fontId="10" fillId="0" borderId="2" xfId="0" applyNumberFormat="1" applyFont="1" applyBorder="1" applyAlignment="1">
      <alignment horizontal="left" vertical="top" wrapText="1"/>
    </xf>
    <xf numFmtId="4" fontId="8" fillId="2" borderId="2" xfId="0" applyNumberFormat="1" applyFont="1" applyFill="1" applyBorder="1" applyAlignment="1">
      <alignment horizontal="right" vertical="top" wrapText="1"/>
    </xf>
    <xf numFmtId="4" fontId="11" fillId="0" borderId="2" xfId="0" applyNumberFormat="1" applyFont="1" applyBorder="1" applyAlignment="1">
      <alignment horizontal="right" vertical="top" wrapText="1"/>
    </xf>
    <xf numFmtId="4" fontId="8" fillId="0" borderId="2" xfId="0" applyNumberFormat="1" applyFont="1" applyBorder="1" applyAlignment="1">
      <alignment horizontal="right" vertical="top" wrapText="1"/>
    </xf>
    <xf numFmtId="4" fontId="11" fillId="0" borderId="3" xfId="0" applyNumberFormat="1" applyFont="1" applyBorder="1" applyAlignment="1">
      <alignment horizontal="right" vertical="top" wrapText="1"/>
    </xf>
    <xf numFmtId="49" fontId="11" fillId="0" borderId="13" xfId="0" applyNumberFormat="1" applyFont="1" applyBorder="1" applyAlignment="1">
      <alignment horizontal="left" vertical="top" wrapText="1"/>
    </xf>
    <xf numFmtId="49" fontId="10" fillId="0" borderId="13" xfId="0" applyNumberFormat="1" applyFont="1" applyBorder="1" applyAlignment="1">
      <alignment horizontal="left" vertical="top" wrapText="1"/>
    </xf>
    <xf numFmtId="4" fontId="8" fillId="0" borderId="13" xfId="0" applyNumberFormat="1" applyFont="1" applyBorder="1" applyAlignment="1">
      <alignment horizontal="right" vertical="top" wrapText="1"/>
    </xf>
    <xf numFmtId="4" fontId="11" fillId="0" borderId="13" xfId="0" applyNumberFormat="1" applyFont="1" applyBorder="1" applyAlignment="1">
      <alignment horizontal="right" vertical="top" wrapText="1"/>
    </xf>
    <xf numFmtId="4" fontId="11" fillId="0" borderId="14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 wrapText="1"/>
    </xf>
    <xf numFmtId="4" fontId="10" fillId="0" borderId="2" xfId="0" applyNumberFormat="1" applyFont="1" applyBorder="1" applyAlignment="1">
      <alignment horizontal="right" vertical="top" wrapText="1"/>
    </xf>
    <xf numFmtId="4" fontId="5" fillId="5" borderId="2" xfId="0" applyNumberFormat="1" applyFont="1" applyFill="1" applyBorder="1"/>
    <xf numFmtId="49" fontId="11" fillId="0" borderId="0" xfId="0" applyNumberFormat="1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10" fillId="0" borderId="0" xfId="0" applyNumberFormat="1" applyFont="1" applyAlignment="1">
      <alignment horizontal="right" vertical="top" wrapText="1"/>
    </xf>
    <xf numFmtId="4" fontId="5" fillId="0" borderId="8" xfId="0" applyNumberFormat="1" applyFont="1" applyBorder="1"/>
    <xf numFmtId="0" fontId="5" fillId="0" borderId="8" xfId="0" applyFont="1" applyBorder="1" applyAlignment="1">
      <alignment vertical="center"/>
    </xf>
    <xf numFmtId="4" fontId="5" fillId="0" borderId="7" xfId="0" applyNumberFormat="1" applyFont="1" applyBorder="1"/>
    <xf numFmtId="49" fontId="5" fillId="0" borderId="8" xfId="0" applyNumberFormat="1" applyFont="1" applyBorder="1" applyAlignment="1">
      <alignment vertical="top" wrapText="1"/>
    </xf>
    <xf numFmtId="49" fontId="5" fillId="0" borderId="8" xfId="0" applyNumberFormat="1" applyFont="1" applyBorder="1" applyAlignment="1">
      <alignment vertical="center" wrapText="1"/>
    </xf>
    <xf numFmtId="49" fontId="5" fillId="0" borderId="13" xfId="0" applyNumberFormat="1" applyFont="1" applyBorder="1" applyAlignment="1">
      <alignment vertical="top" wrapText="1"/>
    </xf>
    <xf numFmtId="0" fontId="7" fillId="0" borderId="2" xfId="0" applyFont="1" applyBorder="1"/>
    <xf numFmtId="49" fontId="11" fillId="0" borderId="7" xfId="0" applyNumberFormat="1" applyFont="1" applyBorder="1" applyAlignment="1">
      <alignment horizontal="left" vertical="top" wrapText="1"/>
    </xf>
    <xf numFmtId="49" fontId="10" fillId="0" borderId="7" xfId="0" applyNumberFormat="1" applyFont="1" applyBorder="1" applyAlignment="1">
      <alignment horizontal="left" vertical="top" wrapText="1"/>
    </xf>
    <xf numFmtId="4" fontId="8" fillId="0" borderId="7" xfId="0" applyNumberFormat="1" applyFont="1" applyBorder="1" applyAlignment="1">
      <alignment horizontal="right" vertical="top" wrapText="1"/>
    </xf>
    <xf numFmtId="4" fontId="11" fillId="0" borderId="7" xfId="0" applyNumberFormat="1" applyFont="1" applyBorder="1" applyAlignment="1">
      <alignment horizontal="right" vertical="top" wrapText="1"/>
    </xf>
    <xf numFmtId="4" fontId="11" fillId="0" borderId="5" xfId="0" applyNumberFormat="1" applyFont="1" applyBorder="1" applyAlignment="1">
      <alignment horizontal="right" vertical="top" wrapText="1"/>
    </xf>
    <xf numFmtId="4" fontId="8" fillId="0" borderId="0" xfId="0" applyNumberFormat="1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5" fillId="5" borderId="13" xfId="0" applyNumberFormat="1" applyFont="1" applyFill="1" applyBorder="1"/>
    <xf numFmtId="49" fontId="5" fillId="0" borderId="13" xfId="0" applyNumberFormat="1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top" wrapText="1"/>
    </xf>
    <xf numFmtId="2" fontId="8" fillId="2" borderId="3" xfId="0" applyNumberFormat="1" applyFont="1" applyFill="1" applyBorder="1" applyAlignment="1">
      <alignment horizontal="right" vertical="top" wrapText="1"/>
    </xf>
    <xf numFmtId="2" fontId="11" fillId="0" borderId="2" xfId="0" applyNumberFormat="1" applyFont="1" applyBorder="1" applyAlignment="1">
      <alignment horizontal="right" vertical="top" wrapText="1"/>
    </xf>
    <xf numFmtId="2" fontId="8" fillId="0" borderId="2" xfId="0" applyNumberFormat="1" applyFont="1" applyBorder="1" applyAlignment="1">
      <alignment horizontal="right" vertical="top" wrapText="1"/>
    </xf>
    <xf numFmtId="2" fontId="11" fillId="0" borderId="3" xfId="0" applyNumberFormat="1" applyFont="1" applyBorder="1" applyAlignment="1">
      <alignment horizontal="right" vertical="top" wrapText="1"/>
    </xf>
    <xf numFmtId="0" fontId="5" fillId="0" borderId="13" xfId="0" applyFont="1" applyBorder="1" applyAlignment="1">
      <alignment wrapText="1"/>
    </xf>
    <xf numFmtId="0" fontId="5" fillId="0" borderId="13" xfId="0" applyFont="1" applyBorder="1"/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" fontId="5" fillId="0" borderId="8" xfId="0" applyNumberFormat="1" applyFont="1" applyBorder="1" applyAlignment="1">
      <alignment vertical="center"/>
    </xf>
    <xf numFmtId="49" fontId="13" fillId="0" borderId="2" xfId="2" applyNumberFormat="1" applyFont="1" applyBorder="1" applyAlignment="1">
      <alignment vertical="top" wrapText="1"/>
    </xf>
    <xf numFmtId="49" fontId="14" fillId="0" borderId="2" xfId="2" applyNumberFormat="1" applyFont="1" applyBorder="1" applyAlignment="1">
      <alignment vertical="top" wrapText="1"/>
    </xf>
    <xf numFmtId="4" fontId="5" fillId="0" borderId="0" xfId="0" applyNumberFormat="1" applyFont="1"/>
    <xf numFmtId="0" fontId="9" fillId="2" borderId="2" xfId="0" applyFont="1" applyFill="1" applyBorder="1"/>
    <xf numFmtId="49" fontId="11" fillId="2" borderId="2" xfId="0" applyNumberFormat="1" applyFont="1" applyFill="1" applyBorder="1" applyAlignment="1">
      <alignment horizontal="left" vertical="top" wrapText="1"/>
    </xf>
    <xf numFmtId="4" fontId="5" fillId="2" borderId="2" xfId="0" applyNumberFormat="1" applyFont="1" applyFill="1" applyBorder="1"/>
    <xf numFmtId="4" fontId="9" fillId="2" borderId="2" xfId="0" applyNumberFormat="1" applyFont="1" applyFill="1" applyBorder="1"/>
    <xf numFmtId="0" fontId="7" fillId="6" borderId="2" xfId="0" applyFont="1" applyFill="1" applyBorder="1"/>
    <xf numFmtId="49" fontId="11" fillId="6" borderId="2" xfId="0" applyNumberFormat="1" applyFont="1" applyFill="1" applyBorder="1" applyAlignment="1">
      <alignment horizontal="left" vertical="top" wrapText="1"/>
    </xf>
    <xf numFmtId="4" fontId="5" fillId="6" borderId="2" xfId="0" applyNumberFormat="1" applyFont="1" applyFill="1" applyBorder="1"/>
    <xf numFmtId="4" fontId="9" fillId="6" borderId="2" xfId="0" applyNumberFormat="1" applyFont="1" applyFill="1" applyBorder="1"/>
    <xf numFmtId="0" fontId="7" fillId="3" borderId="2" xfId="0" applyFont="1" applyFill="1" applyBorder="1"/>
    <xf numFmtId="49" fontId="11" fillId="4" borderId="2" xfId="0" applyNumberFormat="1" applyFont="1" applyFill="1" applyBorder="1" applyAlignment="1">
      <alignment horizontal="left" vertical="top" wrapText="1"/>
    </xf>
    <xf numFmtId="4" fontId="5" fillId="3" borderId="2" xfId="0" applyNumberFormat="1" applyFont="1" applyFill="1" applyBorder="1"/>
    <xf numFmtId="4" fontId="9" fillId="4" borderId="2" xfId="0" applyNumberFormat="1" applyFont="1" applyFill="1" applyBorder="1"/>
    <xf numFmtId="0" fontId="7" fillId="5" borderId="2" xfId="0" applyFont="1" applyFill="1" applyBorder="1"/>
    <xf numFmtId="49" fontId="11" fillId="5" borderId="2" xfId="0" applyNumberFormat="1" applyFont="1" applyFill="1" applyBorder="1" applyAlignment="1">
      <alignment horizontal="left" vertical="top" wrapText="1"/>
    </xf>
    <xf numFmtId="4" fontId="9" fillId="5" borderId="2" xfId="0" applyNumberFormat="1" applyFont="1" applyFill="1" applyBorder="1"/>
    <xf numFmtId="0" fontId="7" fillId="0" borderId="1" xfId="0" applyFont="1" applyBorder="1"/>
    <xf numFmtId="10" fontId="5" fillId="0" borderId="1" xfId="0" applyNumberFormat="1" applyFont="1" applyBorder="1"/>
    <xf numFmtId="0" fontId="9" fillId="0" borderId="2" xfId="0" applyFont="1" applyBorder="1"/>
    <xf numFmtId="0" fontId="7" fillId="0" borderId="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4" fontId="10" fillId="0" borderId="3" xfId="0" applyNumberFormat="1" applyFont="1" applyBorder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2" fontId="7" fillId="0" borderId="3" xfId="0" applyNumberFormat="1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4" fontId="10" fillId="0" borderId="2" xfId="0" applyNumberFormat="1" applyFont="1" applyBorder="1" applyAlignment="1">
      <alignment horizontal="right" vertical="center" wrapText="1"/>
    </xf>
    <xf numFmtId="2" fontId="11" fillId="0" borderId="3" xfId="0" applyNumberFormat="1" applyFont="1" applyBorder="1" applyAlignment="1">
      <alignment horizontal="right" vertical="center" wrapText="1"/>
    </xf>
    <xf numFmtId="4" fontId="5" fillId="2" borderId="2" xfId="0" applyNumberFormat="1" applyFont="1" applyFill="1" applyBorder="1" applyAlignment="1">
      <alignment vertical="center"/>
    </xf>
    <xf numFmtId="4" fontId="5" fillId="6" borderId="2" xfId="0" applyNumberFormat="1" applyFont="1" applyFill="1" applyBorder="1" applyAlignment="1">
      <alignment vertical="center"/>
    </xf>
    <xf numFmtId="4" fontId="5" fillId="3" borderId="2" xfId="0" applyNumberFormat="1" applyFont="1" applyFill="1" applyBorder="1" applyAlignment="1">
      <alignment vertical="center"/>
    </xf>
    <xf numFmtId="4" fontId="5" fillId="5" borderId="2" xfId="0" applyNumberFormat="1" applyFont="1" applyFill="1" applyBorder="1" applyAlignment="1">
      <alignment vertical="center"/>
    </xf>
    <xf numFmtId="10" fontId="7" fillId="0" borderId="0" xfId="0" applyNumberFormat="1" applyFont="1" applyAlignment="1">
      <alignment vertical="center"/>
    </xf>
    <xf numFmtId="4" fontId="5" fillId="0" borderId="2" xfId="0" applyNumberFormat="1" applyFont="1" applyBorder="1"/>
    <xf numFmtId="0" fontId="0" fillId="0" borderId="7" xfId="0" applyBorder="1"/>
    <xf numFmtId="4" fontId="0" fillId="0" borderId="8" xfId="0" applyNumberFormat="1" applyBorder="1"/>
    <xf numFmtId="0" fontId="0" fillId="0" borderId="8" xfId="0" applyBorder="1"/>
    <xf numFmtId="0" fontId="0" fillId="0" borderId="8" xfId="0" applyBorder="1" applyAlignment="1">
      <alignment vertical="center"/>
    </xf>
    <xf numFmtId="4" fontId="1" fillId="0" borderId="8" xfId="0" applyNumberFormat="1" applyFont="1" applyBorder="1"/>
    <xf numFmtId="49" fontId="2" fillId="0" borderId="8" xfId="0" applyNumberFormat="1" applyFont="1" applyBorder="1" applyAlignment="1">
      <alignment vertical="top" wrapText="1"/>
    </xf>
    <xf numFmtId="49" fontId="2" fillId="0" borderId="8" xfId="0" applyNumberFormat="1" applyFont="1" applyBorder="1" applyAlignment="1">
      <alignment vertical="center" wrapText="1"/>
    </xf>
    <xf numFmtId="0" fontId="1" fillId="0" borderId="8" xfId="0" applyFont="1" applyBorder="1" applyAlignment="1">
      <alignment wrapText="1"/>
    </xf>
    <xf numFmtId="0" fontId="1" fillId="0" borderId="8" xfId="0" applyFont="1" applyBorder="1"/>
    <xf numFmtId="0" fontId="0" fillId="0" borderId="13" xfId="0" applyBorder="1"/>
    <xf numFmtId="4" fontId="1" fillId="2" borderId="2" xfId="0" applyNumberFormat="1" applyFont="1" applyFill="1" applyBorder="1"/>
    <xf numFmtId="4" fontId="0" fillId="0" borderId="2" xfId="0" applyNumberFormat="1" applyBorder="1"/>
    <xf numFmtId="0" fontId="0" fillId="0" borderId="2" xfId="0" applyBorder="1"/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left" vertical="center" wrapText="1"/>
    </xf>
    <xf numFmtId="49" fontId="10" fillId="0" borderId="0" xfId="0" applyNumberFormat="1" applyFont="1" applyAlignment="1">
      <alignment horizontal="left" vertical="top" wrapText="1"/>
    </xf>
    <xf numFmtId="49" fontId="10" fillId="0" borderId="0" xfId="0" applyNumberFormat="1" applyFont="1" applyAlignment="1">
      <alignment horizontal="left" vertical="center" wrapText="1"/>
    </xf>
    <xf numFmtId="49" fontId="10" fillId="0" borderId="4" xfId="0" applyNumberFormat="1" applyFont="1" applyBorder="1" applyAlignment="1">
      <alignment horizontal="left" vertical="top" wrapText="1"/>
    </xf>
    <xf numFmtId="0" fontId="9" fillId="0" borderId="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0" fontId="15" fillId="0" borderId="0" xfId="1" applyFont="1" applyAlignment="1" applyProtection="1">
      <alignment horizontal="center" wrapText="1"/>
      <protection locked="0"/>
    </xf>
    <xf numFmtId="0" fontId="16" fillId="0" borderId="0" xfId="1" applyFont="1" applyAlignment="1" applyProtection="1">
      <alignment horizontal="center" wrapText="1"/>
      <protection locked="0"/>
    </xf>
    <xf numFmtId="0" fontId="16" fillId="0" borderId="9" xfId="1" applyFont="1" applyBorder="1" applyAlignment="1" applyProtection="1">
      <alignment horizontal="center" wrapText="1"/>
      <protection locked="0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49" fontId="10" fillId="0" borderId="15" xfId="0" applyNumberFormat="1" applyFont="1" applyBorder="1" applyAlignment="1">
      <alignment horizontal="left" vertical="center" wrapText="1"/>
    </xf>
    <xf numFmtId="49" fontId="8" fillId="0" borderId="10" xfId="1" applyNumberFormat="1" applyFont="1" applyBorder="1" applyAlignment="1">
      <alignment horizontal="left" vertical="center" wrapText="1"/>
    </xf>
    <xf numFmtId="49" fontId="8" fillId="0" borderId="11" xfId="1" applyNumberFormat="1" applyFont="1" applyBorder="1" applyAlignment="1">
      <alignment horizontal="left" vertical="center" wrapText="1"/>
    </xf>
    <xf numFmtId="49" fontId="8" fillId="0" borderId="12" xfId="1" applyNumberFormat="1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7" fillId="0" borderId="0" xfId="0" applyFont="1" applyAlignment="1">
      <alignment horizontal="right" vertical="center"/>
    </xf>
  </cellXfs>
  <cellStyles count="3">
    <cellStyle name="Normal" xfId="0" builtinId="0"/>
    <cellStyle name="Normal 2" xfId="2" xr:uid="{3D17D0E1-0D72-4C01-94DB-549A623F9142}"/>
    <cellStyle name="Normal_Pamatformas" xfId="1" xr:uid="{C3A87948-EF26-44EE-B145-C3EFE41350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6D064-EFA5-49C9-8DCF-927FC8B52C38}">
  <sheetPr>
    <pageSetUpPr fitToPage="1"/>
  </sheetPr>
  <dimension ref="A1:CY261"/>
  <sheetViews>
    <sheetView tabSelected="1" zoomScale="89" zoomScaleNormal="89" workbookViewId="0">
      <pane xSplit="2" ySplit="7" topLeftCell="C8" activePane="bottomRight" state="frozen"/>
      <selection pane="topRight" activeCell="C1" sqref="C1"/>
      <selection pane="bottomLeft" activeCell="A4" sqref="A4"/>
      <selection pane="bottomRight" activeCell="A147" sqref="A147:M147"/>
    </sheetView>
  </sheetViews>
  <sheetFormatPr defaultColWidth="9.109375" defaultRowHeight="15.6" x14ac:dyDescent="0.3"/>
  <cols>
    <col min="1" max="1" width="60.109375" style="12" bestFit="1" customWidth="1"/>
    <col min="2" max="2" width="16.5546875" style="12" bestFit="1" customWidth="1"/>
    <col min="3" max="3" width="19.88671875" style="12" bestFit="1" customWidth="1"/>
    <col min="4" max="4" width="17.6640625" style="12" bestFit="1" customWidth="1"/>
    <col min="5" max="5" width="7.33203125" style="12" bestFit="1" customWidth="1"/>
    <col min="6" max="6" width="13.109375" style="13" bestFit="1" customWidth="1"/>
    <col min="7" max="7" width="13.109375" style="12" bestFit="1" customWidth="1"/>
    <col min="8" max="8" width="13.109375" style="13" bestFit="1" customWidth="1"/>
    <col min="9" max="12" width="11.33203125" style="12" bestFit="1" customWidth="1"/>
    <col min="13" max="13" width="13.109375" style="60" bestFit="1" customWidth="1"/>
    <col min="14" max="14" width="17.44140625" style="14" bestFit="1" customWidth="1"/>
    <col min="15" max="15" width="9.109375" customWidth="1"/>
    <col min="16" max="16" width="15.6640625" customWidth="1"/>
  </cols>
  <sheetData>
    <row r="1" spans="1:16" x14ac:dyDescent="0.3">
      <c r="M1" s="141" t="s">
        <v>111</v>
      </c>
      <c r="N1" s="141"/>
    </row>
    <row r="3" spans="1:16" ht="18" x14ac:dyDescent="0.35">
      <c r="C3" s="130" t="s">
        <v>150</v>
      </c>
      <c r="D3" s="131"/>
      <c r="E3" s="131"/>
      <c r="F3" s="131"/>
      <c r="G3" s="131"/>
      <c r="H3" s="131"/>
      <c r="I3" s="131"/>
      <c r="J3" s="131"/>
      <c r="K3" s="132"/>
      <c r="L3" s="15"/>
    </row>
    <row r="5" spans="1:16" ht="15.75" customHeight="1" x14ac:dyDescent="0.3">
      <c r="A5" s="127" t="s">
        <v>147</v>
      </c>
      <c r="B5" s="127" t="s">
        <v>0</v>
      </c>
      <c r="C5" s="127" t="s">
        <v>73</v>
      </c>
      <c r="D5" s="127" t="s">
        <v>148</v>
      </c>
      <c r="E5" s="127" t="s">
        <v>1</v>
      </c>
      <c r="F5" s="128" t="s">
        <v>2</v>
      </c>
      <c r="G5" s="114" t="s">
        <v>3</v>
      </c>
      <c r="H5" s="128" t="s">
        <v>4</v>
      </c>
      <c r="I5" s="114" t="s">
        <v>80</v>
      </c>
      <c r="J5" s="114" t="s">
        <v>81</v>
      </c>
      <c r="K5" s="114" t="s">
        <v>113</v>
      </c>
      <c r="L5" s="114" t="s">
        <v>129</v>
      </c>
      <c r="M5" s="125" t="s">
        <v>130</v>
      </c>
      <c r="N5" s="112" t="s">
        <v>112</v>
      </c>
      <c r="P5" s="118" t="s">
        <v>149</v>
      </c>
    </row>
    <row r="6" spans="1:16" ht="15.75" customHeight="1" x14ac:dyDescent="0.3">
      <c r="A6" s="127"/>
      <c r="B6" s="127"/>
      <c r="C6" s="127"/>
      <c r="D6" s="127"/>
      <c r="E6" s="127"/>
      <c r="F6" s="129"/>
      <c r="G6" s="115"/>
      <c r="H6" s="129"/>
      <c r="I6" s="115"/>
      <c r="J6" s="115"/>
      <c r="K6" s="115"/>
      <c r="L6" s="115"/>
      <c r="M6" s="126"/>
      <c r="N6" s="113"/>
      <c r="P6" s="119"/>
    </row>
    <row r="7" spans="1:16" x14ac:dyDescent="0.3">
      <c r="A7" s="116" t="s">
        <v>94</v>
      </c>
      <c r="B7" s="117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7"/>
      <c r="P7" s="99"/>
    </row>
    <row r="8" spans="1:16" x14ac:dyDescent="0.3">
      <c r="A8" s="18" t="s">
        <v>42</v>
      </c>
      <c r="B8" s="19" t="s">
        <v>5</v>
      </c>
      <c r="C8" s="18" t="s">
        <v>74</v>
      </c>
      <c r="D8" s="18" t="s">
        <v>6</v>
      </c>
      <c r="E8" s="18" t="s">
        <v>7</v>
      </c>
      <c r="F8" s="20">
        <v>13545.97</v>
      </c>
      <c r="G8" s="21"/>
      <c r="H8" s="22"/>
      <c r="I8" s="21"/>
      <c r="J8" s="21"/>
      <c r="K8" s="21"/>
      <c r="L8" s="23"/>
      <c r="M8" s="84">
        <v>0</v>
      </c>
      <c r="N8" s="98">
        <f>SUM(F8:M8)</f>
        <v>13545.97</v>
      </c>
      <c r="P8" s="100"/>
    </row>
    <row r="9" spans="1:16" x14ac:dyDescent="0.3">
      <c r="A9" s="24" t="s">
        <v>42</v>
      </c>
      <c r="B9" s="25" t="s">
        <v>5</v>
      </c>
      <c r="C9" s="24" t="s">
        <v>75</v>
      </c>
      <c r="D9" s="24" t="s">
        <v>8</v>
      </c>
      <c r="E9" s="24" t="s">
        <v>7</v>
      </c>
      <c r="F9" s="26">
        <v>60.67</v>
      </c>
      <c r="G9" s="27"/>
      <c r="H9" s="26"/>
      <c r="I9" s="27"/>
      <c r="J9" s="27"/>
      <c r="K9" s="27"/>
      <c r="L9" s="28"/>
      <c r="M9" s="85">
        <v>0</v>
      </c>
      <c r="N9" s="98">
        <f>SUM(F9:M9)</f>
        <v>60.67</v>
      </c>
      <c r="P9" s="101"/>
    </row>
    <row r="10" spans="1:16" ht="18.75" customHeight="1" x14ac:dyDescent="0.3">
      <c r="A10" s="18" t="s">
        <v>42</v>
      </c>
      <c r="B10" s="19" t="s">
        <v>5</v>
      </c>
      <c r="C10" s="18" t="s">
        <v>76</v>
      </c>
      <c r="D10" s="18" t="s">
        <v>9</v>
      </c>
      <c r="E10" s="18" t="s">
        <v>7</v>
      </c>
      <c r="F10" s="22">
        <v>21.03</v>
      </c>
      <c r="G10" s="21"/>
      <c r="H10" s="22"/>
      <c r="I10" s="21"/>
      <c r="J10" s="21"/>
      <c r="K10" s="21"/>
      <c r="L10" s="23"/>
      <c r="M10" s="84">
        <v>0</v>
      </c>
      <c r="N10" s="98">
        <f>SUM(F10:M10)</f>
        <v>21.03</v>
      </c>
      <c r="P10" s="101"/>
    </row>
    <row r="11" spans="1:16" x14ac:dyDescent="0.3">
      <c r="A11" s="18"/>
      <c r="B11" s="18"/>
      <c r="C11" s="18"/>
      <c r="D11" s="18"/>
      <c r="E11" s="18"/>
      <c r="F11" s="29">
        <f t="shared" ref="F11:M11" si="0">SUM(F8:F10)</f>
        <v>13627.67</v>
      </c>
      <c r="G11" s="30">
        <f t="shared" si="0"/>
        <v>0</v>
      </c>
      <c r="H11" s="29">
        <f t="shared" si="0"/>
        <v>0</v>
      </c>
      <c r="I11" s="30">
        <f t="shared" si="0"/>
        <v>0</v>
      </c>
      <c r="J11" s="30">
        <f t="shared" si="0"/>
        <v>0</v>
      </c>
      <c r="K11" s="30">
        <f t="shared" ref="K11:L11" si="1">SUM(K8:K10)</f>
        <v>0</v>
      </c>
      <c r="L11" s="30">
        <f t="shared" si="1"/>
        <v>0</v>
      </c>
      <c r="M11" s="86">
        <f t="shared" si="0"/>
        <v>0</v>
      </c>
      <c r="N11" s="31">
        <f>SUM(F11:M11)</f>
        <v>13627.67</v>
      </c>
      <c r="P11" s="101"/>
    </row>
    <row r="12" spans="1:16" x14ac:dyDescent="0.3">
      <c r="A12" s="32"/>
      <c r="B12" s="32"/>
      <c r="C12" s="32"/>
      <c r="D12" s="32"/>
      <c r="E12" s="32"/>
      <c r="F12" s="33"/>
      <c r="G12" s="34"/>
      <c r="H12" s="33"/>
      <c r="I12" s="34"/>
      <c r="J12" s="34"/>
      <c r="K12" s="34"/>
      <c r="L12" s="34"/>
      <c r="M12" s="87"/>
      <c r="N12" s="35"/>
      <c r="P12" s="101"/>
    </row>
    <row r="13" spans="1:16" s="11" customFormat="1" x14ac:dyDescent="0.3">
      <c r="A13" s="123" t="s">
        <v>93</v>
      </c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36"/>
      <c r="P13" s="102"/>
    </row>
    <row r="14" spans="1:16" x14ac:dyDescent="0.3">
      <c r="A14" s="18" t="s">
        <v>43</v>
      </c>
      <c r="B14" s="19" t="s">
        <v>10</v>
      </c>
      <c r="C14" s="18" t="s">
        <v>74</v>
      </c>
      <c r="D14" s="18" t="s">
        <v>6</v>
      </c>
      <c r="E14" s="18" t="s">
        <v>7</v>
      </c>
      <c r="F14" s="20">
        <v>39037.919999999998</v>
      </c>
      <c r="G14" s="21">
        <v>19515.990000000002</v>
      </c>
      <c r="H14" s="22"/>
      <c r="I14" s="21"/>
      <c r="J14" s="21"/>
      <c r="K14" s="21"/>
      <c r="L14" s="23"/>
      <c r="M14" s="84">
        <v>0</v>
      </c>
      <c r="N14" s="98">
        <f>SUM(F14:M14)</f>
        <v>58553.91</v>
      </c>
      <c r="P14" s="103"/>
    </row>
    <row r="15" spans="1:16" x14ac:dyDescent="0.3">
      <c r="A15" s="18" t="s">
        <v>43</v>
      </c>
      <c r="B15" s="19" t="s">
        <v>10</v>
      </c>
      <c r="C15" s="18" t="s">
        <v>75</v>
      </c>
      <c r="D15" s="18" t="s">
        <v>8</v>
      </c>
      <c r="E15" s="18" t="s">
        <v>7</v>
      </c>
      <c r="F15" s="22">
        <v>1181.72</v>
      </c>
      <c r="G15" s="21">
        <v>459.77</v>
      </c>
      <c r="H15" s="22"/>
      <c r="I15" s="21"/>
      <c r="J15" s="21"/>
      <c r="K15" s="21"/>
      <c r="L15" s="23"/>
      <c r="M15" s="84">
        <v>0</v>
      </c>
      <c r="N15" s="98">
        <f>SUM(F15:M15)</f>
        <v>1641.49</v>
      </c>
      <c r="P15" s="101"/>
    </row>
    <row r="16" spans="1:16" ht="20.25" customHeight="1" x14ac:dyDescent="0.3">
      <c r="A16" s="18" t="s">
        <v>43</v>
      </c>
      <c r="B16" s="19" t="s">
        <v>10</v>
      </c>
      <c r="C16" s="18" t="s">
        <v>76</v>
      </c>
      <c r="D16" s="18" t="s">
        <v>9</v>
      </c>
      <c r="E16" s="18" t="s">
        <v>7</v>
      </c>
      <c r="F16" s="22">
        <v>133.44999999999999</v>
      </c>
      <c r="G16" s="21">
        <v>30.77</v>
      </c>
      <c r="H16" s="22"/>
      <c r="I16" s="21"/>
      <c r="J16" s="21"/>
      <c r="K16" s="21"/>
      <c r="L16" s="23"/>
      <c r="M16" s="84">
        <v>0</v>
      </c>
      <c r="N16" s="98">
        <f>SUM(F16:M16)</f>
        <v>164.22</v>
      </c>
      <c r="P16" s="101"/>
    </row>
    <row r="17" spans="1:16" x14ac:dyDescent="0.3">
      <c r="A17" s="18"/>
      <c r="B17" s="18"/>
      <c r="C17" s="18"/>
      <c r="D17" s="18"/>
      <c r="E17" s="18"/>
      <c r="F17" s="29">
        <f t="shared" ref="F17" si="2">SUM(F14:F16)</f>
        <v>40353.089999999997</v>
      </c>
      <c r="G17" s="30">
        <f t="shared" ref="G17" si="3">SUM(G14:G16)</f>
        <v>20006.530000000002</v>
      </c>
      <c r="H17" s="29">
        <f t="shared" ref="H17" si="4">SUM(H14:H16)</f>
        <v>0</v>
      </c>
      <c r="I17" s="30">
        <f t="shared" ref="I17:J17" si="5">SUM(I14:I16)</f>
        <v>0</v>
      </c>
      <c r="J17" s="30">
        <f t="shared" si="5"/>
        <v>0</v>
      </c>
      <c r="K17" s="30">
        <f t="shared" ref="K17:L17" si="6">SUM(K14:K16)</f>
        <v>0</v>
      </c>
      <c r="L17" s="30">
        <f t="shared" si="6"/>
        <v>0</v>
      </c>
      <c r="M17" s="86">
        <f t="shared" ref="M17" si="7">SUM(M14:M16)</f>
        <v>0</v>
      </c>
      <c r="N17" s="31">
        <f>SUM(F17:M17)</f>
        <v>60359.619999999995</v>
      </c>
      <c r="P17" s="101"/>
    </row>
    <row r="18" spans="1:16" x14ac:dyDescent="0.3">
      <c r="A18" s="32"/>
      <c r="B18" s="32"/>
      <c r="C18" s="32"/>
      <c r="D18" s="32"/>
      <c r="E18" s="32"/>
      <c r="F18" s="33"/>
      <c r="G18" s="34"/>
      <c r="H18" s="33"/>
      <c r="I18" s="34"/>
      <c r="J18" s="34"/>
      <c r="K18" s="34"/>
      <c r="L18" s="34"/>
      <c r="M18" s="87"/>
      <c r="N18" s="37"/>
      <c r="P18" s="101"/>
    </row>
    <row r="19" spans="1:16" s="1" customFormat="1" x14ac:dyDescent="0.3">
      <c r="A19" s="122" t="s">
        <v>95</v>
      </c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38"/>
      <c r="P19" s="104"/>
    </row>
    <row r="20" spans="1:16" x14ac:dyDescent="0.3">
      <c r="A20" s="18" t="s">
        <v>44</v>
      </c>
      <c r="B20" s="19" t="s">
        <v>11</v>
      </c>
      <c r="C20" s="18" t="s">
        <v>74</v>
      </c>
      <c r="D20" s="18" t="s">
        <v>6</v>
      </c>
      <c r="E20" s="18" t="s">
        <v>7</v>
      </c>
      <c r="F20" s="20">
        <v>58815.839999999997</v>
      </c>
      <c r="G20" s="21">
        <v>58814.27</v>
      </c>
      <c r="H20" s="22"/>
      <c r="I20" s="21"/>
      <c r="J20" s="21"/>
      <c r="K20" s="21"/>
      <c r="L20" s="23"/>
      <c r="M20" s="84">
        <v>0</v>
      </c>
      <c r="N20" s="98">
        <f>SUM(F20:M20)</f>
        <v>117630.10999999999</v>
      </c>
      <c r="P20" s="100"/>
    </row>
    <row r="21" spans="1:16" x14ac:dyDescent="0.3">
      <c r="A21" s="18" t="s">
        <v>44</v>
      </c>
      <c r="B21" s="19" t="s">
        <v>11</v>
      </c>
      <c r="C21" s="18" t="s">
        <v>75</v>
      </c>
      <c r="D21" s="18" t="s">
        <v>8</v>
      </c>
      <c r="E21" s="18" t="s">
        <v>7</v>
      </c>
      <c r="F21" s="22">
        <v>2520.0500000000002</v>
      </c>
      <c r="G21" s="22">
        <v>1884.48</v>
      </c>
      <c r="H21" s="22">
        <v>28.99</v>
      </c>
      <c r="I21" s="21"/>
      <c r="J21" s="21"/>
      <c r="K21" s="21"/>
      <c r="L21" s="23"/>
      <c r="M21" s="84">
        <v>0</v>
      </c>
      <c r="N21" s="98">
        <f>SUM(F21:M21)</f>
        <v>4433.5200000000004</v>
      </c>
      <c r="P21" s="101"/>
    </row>
    <row r="22" spans="1:16" ht="20.25" customHeight="1" x14ac:dyDescent="0.3">
      <c r="A22" s="18" t="s">
        <v>44</v>
      </c>
      <c r="B22" s="19" t="s">
        <v>11</v>
      </c>
      <c r="C22" s="18" t="s">
        <v>76</v>
      </c>
      <c r="D22" s="18" t="s">
        <v>9</v>
      </c>
      <c r="E22" s="18" t="s">
        <v>7</v>
      </c>
      <c r="F22" s="22">
        <v>275.62</v>
      </c>
      <c r="G22" s="21">
        <v>126.08</v>
      </c>
      <c r="H22" s="22">
        <v>1.94</v>
      </c>
      <c r="I22" s="21"/>
      <c r="J22" s="21"/>
      <c r="K22" s="21"/>
      <c r="L22" s="23"/>
      <c r="M22" s="84">
        <v>0</v>
      </c>
      <c r="N22" s="98">
        <f>SUM(F22:M22)</f>
        <v>403.64</v>
      </c>
      <c r="P22" s="101"/>
    </row>
    <row r="23" spans="1:16" x14ac:dyDescent="0.3">
      <c r="A23" s="18"/>
      <c r="B23" s="18"/>
      <c r="C23" s="18"/>
      <c r="D23" s="18"/>
      <c r="E23" s="18"/>
      <c r="F23" s="29">
        <f t="shared" ref="F23" si="8">SUM(F20:F22)</f>
        <v>61611.51</v>
      </c>
      <c r="G23" s="30">
        <f t="shared" ref="G23" si="9">SUM(G20:G22)</f>
        <v>60824.83</v>
      </c>
      <c r="H23" s="29">
        <f t="shared" ref="H23" si="10">SUM(H20:H22)</f>
        <v>30.93</v>
      </c>
      <c r="I23" s="30">
        <f t="shared" ref="I23:J23" si="11">SUM(I20:I22)</f>
        <v>0</v>
      </c>
      <c r="J23" s="30">
        <f t="shared" si="11"/>
        <v>0</v>
      </c>
      <c r="K23" s="30">
        <f t="shared" ref="K23:L23" si="12">SUM(K20:K22)</f>
        <v>0</v>
      </c>
      <c r="L23" s="30">
        <f t="shared" si="12"/>
        <v>0</v>
      </c>
      <c r="M23" s="86">
        <f t="shared" ref="M23" si="13">SUM(M20:M22)</f>
        <v>0</v>
      </c>
      <c r="N23" s="31">
        <f>SUM(F23:M23)</f>
        <v>122467.26999999999</v>
      </c>
      <c r="P23" s="101"/>
    </row>
    <row r="24" spans="1:16" x14ac:dyDescent="0.3">
      <c r="A24" s="32"/>
      <c r="B24" s="32"/>
      <c r="C24" s="32"/>
      <c r="D24" s="32"/>
      <c r="E24" s="32"/>
      <c r="F24" s="33"/>
      <c r="G24" s="34"/>
      <c r="H24" s="33"/>
      <c r="I24" s="34"/>
      <c r="J24" s="34"/>
      <c r="K24" s="34"/>
      <c r="L24" s="34"/>
      <c r="M24" s="87"/>
      <c r="N24" s="35"/>
      <c r="P24" s="101"/>
    </row>
    <row r="25" spans="1:16" s="7" customFormat="1" x14ac:dyDescent="0.3">
      <c r="A25" s="123" t="s">
        <v>96</v>
      </c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39"/>
      <c r="P25" s="105"/>
    </row>
    <row r="26" spans="1:16" x14ac:dyDescent="0.3">
      <c r="A26" s="18" t="s">
        <v>45</v>
      </c>
      <c r="B26" s="19" t="s">
        <v>12</v>
      </c>
      <c r="C26" s="18" t="s">
        <v>74</v>
      </c>
      <c r="D26" s="18" t="s">
        <v>6</v>
      </c>
      <c r="E26" s="18" t="s">
        <v>7</v>
      </c>
      <c r="F26" s="20">
        <v>53120</v>
      </c>
      <c r="G26" s="21">
        <v>53120</v>
      </c>
      <c r="H26" s="22">
        <v>53120</v>
      </c>
      <c r="I26" s="21">
        <v>53120</v>
      </c>
      <c r="J26" s="21">
        <v>53120</v>
      </c>
      <c r="K26" s="21">
        <v>53120</v>
      </c>
      <c r="L26" s="23">
        <v>53120</v>
      </c>
      <c r="M26" s="88">
        <v>39840</v>
      </c>
      <c r="N26" s="98">
        <f>SUM(F26:M26)</f>
        <v>411680</v>
      </c>
      <c r="P26" s="101"/>
    </row>
    <row r="27" spans="1:16" x14ac:dyDescent="0.3">
      <c r="A27" s="18" t="s">
        <v>45</v>
      </c>
      <c r="B27" s="19" t="s">
        <v>12</v>
      </c>
      <c r="C27" s="18" t="s">
        <v>75</v>
      </c>
      <c r="D27" s="18" t="s">
        <v>8</v>
      </c>
      <c r="E27" s="18" t="s">
        <v>7</v>
      </c>
      <c r="F27" s="22">
        <v>9118.23</v>
      </c>
      <c r="G27" s="21">
        <v>8223.7999999999993</v>
      </c>
      <c r="H27" s="22">
        <v>6993.24</v>
      </c>
      <c r="I27" s="21">
        <v>5726.78</v>
      </c>
      <c r="J27" s="21">
        <v>4479.9799999999996</v>
      </c>
      <c r="K27" s="21">
        <v>3234.87</v>
      </c>
      <c r="L27" s="23">
        <v>1996.61</v>
      </c>
      <c r="M27" s="84">
        <v>687.45</v>
      </c>
      <c r="N27" s="98">
        <f>SUM(F27:M27)</f>
        <v>40460.959999999999</v>
      </c>
      <c r="P27" s="101"/>
    </row>
    <row r="28" spans="1:16" ht="19.5" customHeight="1" x14ac:dyDescent="0.3">
      <c r="A28" s="18" t="s">
        <v>45</v>
      </c>
      <c r="B28" s="19" t="s">
        <v>12</v>
      </c>
      <c r="C28" s="18" t="s">
        <v>76</v>
      </c>
      <c r="D28" s="18" t="s">
        <v>9</v>
      </c>
      <c r="E28" s="18" t="s">
        <v>7</v>
      </c>
      <c r="F28" s="22">
        <v>1023.11</v>
      </c>
      <c r="G28" s="21">
        <v>888.11</v>
      </c>
      <c r="H28" s="22">
        <v>755.21</v>
      </c>
      <c r="I28" s="21">
        <v>618.45000000000005</v>
      </c>
      <c r="J28" s="21">
        <v>483.79</v>
      </c>
      <c r="K28" s="21">
        <v>349.34</v>
      </c>
      <c r="L28" s="23">
        <v>215.62</v>
      </c>
      <c r="M28" s="84">
        <v>74.239999999999995</v>
      </c>
      <c r="N28" s="98">
        <f>SUM(F28:M28)</f>
        <v>4407.87</v>
      </c>
      <c r="P28" s="101"/>
    </row>
    <row r="29" spans="1:16" x14ac:dyDescent="0.3">
      <c r="A29" s="18"/>
      <c r="B29" s="18"/>
      <c r="C29" s="18"/>
      <c r="D29" s="18"/>
      <c r="E29" s="18"/>
      <c r="F29" s="29">
        <f t="shared" ref="F29" si="14">SUM(F26:F28)</f>
        <v>63261.34</v>
      </c>
      <c r="G29" s="30">
        <f t="shared" ref="G29" si="15">SUM(G26:G28)</f>
        <v>62231.91</v>
      </c>
      <c r="H29" s="29">
        <f t="shared" ref="H29" si="16">SUM(H26:H28)</f>
        <v>60868.45</v>
      </c>
      <c r="I29" s="30">
        <f t="shared" ref="I29:J29" si="17">SUM(I26:I28)</f>
        <v>59465.229999999996</v>
      </c>
      <c r="J29" s="30">
        <f t="shared" si="17"/>
        <v>58083.77</v>
      </c>
      <c r="K29" s="30">
        <f t="shared" ref="K29:L29" si="18">SUM(K26:K28)</f>
        <v>56704.21</v>
      </c>
      <c r="L29" s="30">
        <f t="shared" si="18"/>
        <v>55332.23</v>
      </c>
      <c r="M29" s="86">
        <f t="shared" ref="M29" si="19">SUM(M26:M28)</f>
        <v>40601.689999999995</v>
      </c>
      <c r="N29" s="31">
        <f>SUM(F29:M29)</f>
        <v>456548.83</v>
      </c>
      <c r="P29" s="101"/>
    </row>
    <row r="30" spans="1:16" x14ac:dyDescent="0.3">
      <c r="A30" s="32"/>
      <c r="B30" s="32"/>
      <c r="C30" s="32"/>
      <c r="D30" s="32"/>
      <c r="E30" s="32"/>
      <c r="F30" s="33"/>
      <c r="G30" s="34"/>
      <c r="H30" s="33"/>
      <c r="I30" s="34"/>
      <c r="J30" s="34"/>
      <c r="K30" s="34"/>
      <c r="L30" s="34"/>
      <c r="M30" s="87"/>
      <c r="N30" s="35"/>
      <c r="P30" s="101"/>
    </row>
    <row r="31" spans="1:16" s="1" customFormat="1" x14ac:dyDescent="0.3">
      <c r="A31" s="122" t="s">
        <v>98</v>
      </c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38"/>
      <c r="P31" s="104"/>
    </row>
    <row r="32" spans="1:16" x14ac:dyDescent="0.3">
      <c r="A32" s="18" t="s">
        <v>46</v>
      </c>
      <c r="B32" s="19" t="s">
        <v>13</v>
      </c>
      <c r="C32" s="18" t="s">
        <v>74</v>
      </c>
      <c r="D32" s="18" t="s">
        <v>6</v>
      </c>
      <c r="E32" s="18" t="s">
        <v>7</v>
      </c>
      <c r="F32" s="20">
        <v>15356</v>
      </c>
      <c r="G32" s="21">
        <v>15356</v>
      </c>
      <c r="H32" s="22">
        <v>15356</v>
      </c>
      <c r="I32" s="21">
        <v>3839</v>
      </c>
      <c r="J32" s="21"/>
      <c r="K32" s="21"/>
      <c r="L32" s="23"/>
      <c r="M32" s="84"/>
      <c r="N32" s="98">
        <f>SUM(F32:M32)</f>
        <v>49907</v>
      </c>
      <c r="P32" s="101"/>
    </row>
    <row r="33" spans="1:103" x14ac:dyDescent="0.3">
      <c r="A33" s="18" t="s">
        <v>46</v>
      </c>
      <c r="B33" s="19" t="s">
        <v>13</v>
      </c>
      <c r="C33" s="18" t="s">
        <v>75</v>
      </c>
      <c r="D33" s="18" t="s">
        <v>8</v>
      </c>
      <c r="E33" s="18" t="s">
        <v>7</v>
      </c>
      <c r="F33" s="22">
        <v>1042.67</v>
      </c>
      <c r="G33" s="21">
        <v>706.14</v>
      </c>
      <c r="H33" s="22">
        <v>369.48</v>
      </c>
      <c r="I33" s="21">
        <v>51.23</v>
      </c>
      <c r="J33" s="21"/>
      <c r="K33" s="21"/>
      <c r="L33" s="23"/>
      <c r="M33" s="84"/>
      <c r="N33" s="98">
        <f>SUM(F33:M33)</f>
        <v>2169.52</v>
      </c>
      <c r="P33" s="101"/>
    </row>
    <row r="34" spans="1:103" ht="14.25" customHeight="1" x14ac:dyDescent="0.3">
      <c r="A34" s="18" t="s">
        <v>46</v>
      </c>
      <c r="B34" s="19" t="s">
        <v>13</v>
      </c>
      <c r="C34" s="18" t="s">
        <v>76</v>
      </c>
      <c r="D34" s="18" t="s">
        <v>9</v>
      </c>
      <c r="E34" s="18" t="s">
        <v>7</v>
      </c>
      <c r="F34" s="22">
        <v>120.62</v>
      </c>
      <c r="G34" s="21">
        <v>81.59</v>
      </c>
      <c r="H34" s="22">
        <v>42.69</v>
      </c>
      <c r="I34" s="21">
        <v>5.92</v>
      </c>
      <c r="J34" s="21"/>
      <c r="K34" s="21"/>
      <c r="L34" s="23"/>
      <c r="M34" s="84"/>
      <c r="N34" s="98">
        <f>SUM(F34:M34)</f>
        <v>250.82</v>
      </c>
      <c r="P34" s="101"/>
    </row>
    <row r="35" spans="1:103" x14ac:dyDescent="0.3">
      <c r="A35" s="18"/>
      <c r="B35" s="18"/>
      <c r="C35" s="18"/>
      <c r="D35" s="18"/>
      <c r="E35" s="18"/>
      <c r="F35" s="29">
        <f t="shared" ref="F35" si="20">SUM(F32:F34)</f>
        <v>16519.289999999997</v>
      </c>
      <c r="G35" s="30">
        <f t="shared" ref="G35" si="21">SUM(G32:G34)</f>
        <v>16143.73</v>
      </c>
      <c r="H35" s="29">
        <f t="shared" ref="H35" si="22">SUM(H32:H34)</f>
        <v>15768.17</v>
      </c>
      <c r="I35" s="30">
        <f t="shared" ref="I35:J35" si="23">SUM(I32:I34)</f>
        <v>3896.15</v>
      </c>
      <c r="J35" s="30">
        <f t="shared" si="23"/>
        <v>0</v>
      </c>
      <c r="K35" s="30">
        <f t="shared" ref="K35:L35" si="24">SUM(K32:K34)</f>
        <v>0</v>
      </c>
      <c r="L35" s="30">
        <f t="shared" si="24"/>
        <v>0</v>
      </c>
      <c r="M35" s="86">
        <f t="shared" ref="M35" si="25">SUM(M32:M34)</f>
        <v>0</v>
      </c>
      <c r="N35" s="31">
        <f>SUM(F35:M35)</f>
        <v>52327.34</v>
      </c>
      <c r="P35" s="101"/>
    </row>
    <row r="36" spans="1:103" x14ac:dyDescent="0.3">
      <c r="A36" s="32"/>
      <c r="B36" s="32"/>
      <c r="C36" s="32"/>
      <c r="D36" s="32"/>
      <c r="E36" s="32"/>
      <c r="F36" s="33"/>
      <c r="G36" s="34"/>
      <c r="H36" s="33"/>
      <c r="I36" s="34"/>
      <c r="J36" s="34"/>
      <c r="K36" s="34"/>
      <c r="L36" s="34"/>
      <c r="M36" s="87"/>
      <c r="N36" s="35"/>
      <c r="P36" s="101"/>
    </row>
    <row r="37" spans="1:103" s="6" customFormat="1" x14ac:dyDescent="0.3">
      <c r="A37" s="124" t="s">
        <v>97</v>
      </c>
      <c r="B37" s="122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38"/>
      <c r="O37" s="1"/>
      <c r="P37" s="104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</row>
    <row r="38" spans="1:103" x14ac:dyDescent="0.3">
      <c r="A38" s="18" t="s">
        <v>47</v>
      </c>
      <c r="B38" s="19" t="s">
        <v>14</v>
      </c>
      <c r="C38" s="18" t="s">
        <v>74</v>
      </c>
      <c r="D38" s="18" t="s">
        <v>6</v>
      </c>
      <c r="E38" s="18" t="s">
        <v>7</v>
      </c>
      <c r="F38" s="20">
        <v>20636</v>
      </c>
      <c r="G38" s="21">
        <v>20636</v>
      </c>
      <c r="H38" s="22">
        <v>20636</v>
      </c>
      <c r="I38" s="21">
        <v>20636</v>
      </c>
      <c r="J38" s="21">
        <v>20636</v>
      </c>
      <c r="K38" s="21">
        <v>20636</v>
      </c>
      <c r="L38" s="23">
        <v>20636</v>
      </c>
      <c r="M38" s="88">
        <v>36113</v>
      </c>
      <c r="N38" s="98">
        <f>SUM(F38:M38)</f>
        <v>180565</v>
      </c>
      <c r="P38" s="101"/>
    </row>
    <row r="39" spans="1:103" x14ac:dyDescent="0.3">
      <c r="A39" s="18" t="s">
        <v>47</v>
      </c>
      <c r="B39" s="19" t="s">
        <v>14</v>
      </c>
      <c r="C39" s="18" t="s">
        <v>75</v>
      </c>
      <c r="D39" s="18" t="s">
        <v>8</v>
      </c>
      <c r="E39" s="18" t="s">
        <v>7</v>
      </c>
      <c r="F39" s="22">
        <v>3925.17</v>
      </c>
      <c r="G39" s="21">
        <v>3679.15</v>
      </c>
      <c r="H39" s="22">
        <v>3202.41</v>
      </c>
      <c r="I39" s="21">
        <v>2709.07</v>
      </c>
      <c r="J39" s="21">
        <v>2224.73</v>
      </c>
      <c r="K39" s="21">
        <v>1741.03</v>
      </c>
      <c r="L39" s="23">
        <v>1261.32</v>
      </c>
      <c r="M39" s="88">
        <v>1038.72</v>
      </c>
      <c r="N39" s="98">
        <f>SUM(F39:M39)</f>
        <v>19781.599999999999</v>
      </c>
      <c r="P39" s="101"/>
    </row>
    <row r="40" spans="1:103" ht="15.75" customHeight="1" x14ac:dyDescent="0.3">
      <c r="A40" s="18" t="s">
        <v>47</v>
      </c>
      <c r="B40" s="19" t="s">
        <v>14</v>
      </c>
      <c r="C40" s="18" t="s">
        <v>76</v>
      </c>
      <c r="D40" s="18" t="s">
        <v>9</v>
      </c>
      <c r="E40" s="18" t="s">
        <v>7</v>
      </c>
      <c r="F40" s="22">
        <v>449.77</v>
      </c>
      <c r="G40" s="21">
        <v>397.32</v>
      </c>
      <c r="H40" s="22">
        <v>345.84</v>
      </c>
      <c r="I40" s="21">
        <v>292.56</v>
      </c>
      <c r="J40" s="21">
        <v>240.25</v>
      </c>
      <c r="K40" s="21">
        <v>188.03</v>
      </c>
      <c r="L40" s="23">
        <v>136.19999999999999</v>
      </c>
      <c r="M40" s="84">
        <v>112.16</v>
      </c>
      <c r="N40" s="98">
        <f>SUM(F40:M40)</f>
        <v>2162.1299999999997</v>
      </c>
      <c r="P40" s="101"/>
    </row>
    <row r="41" spans="1:103" x14ac:dyDescent="0.3">
      <c r="A41" s="18"/>
      <c r="B41" s="18"/>
      <c r="C41" s="18"/>
      <c r="D41" s="18"/>
      <c r="E41" s="18"/>
      <c r="F41" s="29">
        <f t="shared" ref="F41" si="26">SUM(F38:F40)</f>
        <v>25010.94</v>
      </c>
      <c r="G41" s="30">
        <f t="shared" ref="G41" si="27">SUM(G38:G40)</f>
        <v>24712.47</v>
      </c>
      <c r="H41" s="29">
        <f t="shared" ref="H41" si="28">SUM(H38:H40)</f>
        <v>24184.25</v>
      </c>
      <c r="I41" s="30">
        <f t="shared" ref="I41:J41" si="29">SUM(I38:I40)</f>
        <v>23637.63</v>
      </c>
      <c r="J41" s="30">
        <f t="shared" si="29"/>
        <v>23100.98</v>
      </c>
      <c r="K41" s="30">
        <f t="shared" ref="K41:L41" si="30">SUM(K38:K40)</f>
        <v>22565.059999999998</v>
      </c>
      <c r="L41" s="30">
        <f t="shared" si="30"/>
        <v>22033.52</v>
      </c>
      <c r="M41" s="86">
        <f t="shared" ref="M41" si="31">SUM(M38:M40)</f>
        <v>37263.880000000005</v>
      </c>
      <c r="N41" s="31">
        <f>SUM(F41:M41)</f>
        <v>202508.73</v>
      </c>
      <c r="P41" s="101"/>
    </row>
    <row r="42" spans="1:103" x14ac:dyDescent="0.3">
      <c r="A42" s="32"/>
      <c r="B42" s="32"/>
      <c r="C42" s="32"/>
      <c r="D42" s="32"/>
      <c r="E42" s="32"/>
      <c r="F42" s="33"/>
      <c r="G42" s="34"/>
      <c r="H42" s="33"/>
      <c r="I42" s="34"/>
      <c r="J42" s="34"/>
      <c r="K42" s="34"/>
      <c r="L42" s="34"/>
      <c r="M42" s="87"/>
      <c r="N42" s="37"/>
      <c r="P42" s="101"/>
    </row>
    <row r="43" spans="1:103" s="1" customFormat="1" x14ac:dyDescent="0.3">
      <c r="A43" s="122" t="s">
        <v>99</v>
      </c>
      <c r="B43" s="122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40"/>
      <c r="P43" s="104"/>
    </row>
    <row r="44" spans="1:103" x14ac:dyDescent="0.3">
      <c r="A44" s="18" t="s">
        <v>48</v>
      </c>
      <c r="B44" s="19" t="s">
        <v>15</v>
      </c>
      <c r="C44" s="18" t="s">
        <v>74</v>
      </c>
      <c r="D44" s="18" t="s">
        <v>6</v>
      </c>
      <c r="E44" s="18" t="s">
        <v>7</v>
      </c>
      <c r="F44" s="20">
        <v>7269</v>
      </c>
      <c r="G44" s="21"/>
      <c r="H44" s="22"/>
      <c r="I44" s="21"/>
      <c r="J44" s="21"/>
      <c r="K44" s="21"/>
      <c r="L44" s="23"/>
      <c r="M44" s="84"/>
      <c r="N44" s="98">
        <f>SUM(F44:M44)</f>
        <v>7269</v>
      </c>
      <c r="P44" s="101"/>
    </row>
    <row r="45" spans="1:103" x14ac:dyDescent="0.3">
      <c r="A45" s="18" t="s">
        <v>48</v>
      </c>
      <c r="B45" s="19" t="s">
        <v>15</v>
      </c>
      <c r="C45" s="18" t="s">
        <v>75</v>
      </c>
      <c r="D45" s="18" t="s">
        <v>8</v>
      </c>
      <c r="E45" s="18" t="s">
        <v>7</v>
      </c>
      <c r="F45" s="22">
        <v>117.2</v>
      </c>
      <c r="G45" s="21"/>
      <c r="H45" s="22"/>
      <c r="I45" s="21"/>
      <c r="J45" s="21"/>
      <c r="K45" s="21"/>
      <c r="L45" s="23"/>
      <c r="M45" s="84"/>
      <c r="N45" s="98">
        <f>SUM(F45:M45)</f>
        <v>117.2</v>
      </c>
      <c r="P45" s="101"/>
    </row>
    <row r="46" spans="1:103" ht="18" customHeight="1" x14ac:dyDescent="0.3">
      <c r="A46" s="18" t="s">
        <v>48</v>
      </c>
      <c r="B46" s="19" t="s">
        <v>15</v>
      </c>
      <c r="C46" s="18" t="s">
        <v>76</v>
      </c>
      <c r="D46" s="18" t="s">
        <v>9</v>
      </c>
      <c r="E46" s="18" t="s">
        <v>7</v>
      </c>
      <c r="F46" s="22">
        <v>13.59</v>
      </c>
      <c r="G46" s="21"/>
      <c r="H46" s="22"/>
      <c r="I46" s="21"/>
      <c r="J46" s="21"/>
      <c r="K46" s="21"/>
      <c r="L46" s="23"/>
      <c r="M46" s="84"/>
      <c r="N46" s="98">
        <f>SUM(F46:M46)</f>
        <v>13.59</v>
      </c>
      <c r="P46" s="101"/>
    </row>
    <row r="47" spans="1:103" x14ac:dyDescent="0.3">
      <c r="A47" s="18"/>
      <c r="B47" s="18"/>
      <c r="C47" s="18"/>
      <c r="D47" s="18"/>
      <c r="E47" s="18"/>
      <c r="F47" s="29">
        <f t="shared" ref="F47" si="32">SUM(F44:F46)</f>
        <v>7399.79</v>
      </c>
      <c r="G47" s="30">
        <f t="shared" ref="G47" si="33">SUM(G44:G46)</f>
        <v>0</v>
      </c>
      <c r="H47" s="29">
        <f t="shared" ref="H47" si="34">SUM(H44:H46)</f>
        <v>0</v>
      </c>
      <c r="I47" s="30">
        <f t="shared" ref="I47:J47" si="35">SUM(I44:I46)</f>
        <v>0</v>
      </c>
      <c r="J47" s="30">
        <f t="shared" si="35"/>
        <v>0</v>
      </c>
      <c r="K47" s="30">
        <f t="shared" ref="K47:L47" si="36">SUM(K44:K46)</f>
        <v>0</v>
      </c>
      <c r="L47" s="30">
        <f t="shared" si="36"/>
        <v>0</v>
      </c>
      <c r="M47" s="86">
        <f t="shared" ref="M47" si="37">SUM(M44:M46)</f>
        <v>0</v>
      </c>
      <c r="N47" s="31">
        <f>SUM(F47:M47)</f>
        <v>7399.79</v>
      </c>
      <c r="P47" s="101"/>
    </row>
    <row r="48" spans="1:103" x14ac:dyDescent="0.3">
      <c r="A48" s="32"/>
      <c r="B48" s="32"/>
      <c r="C48" s="32"/>
      <c r="D48" s="32"/>
      <c r="E48" s="32"/>
      <c r="F48" s="33"/>
      <c r="G48" s="34"/>
      <c r="H48" s="33"/>
      <c r="I48" s="34"/>
      <c r="J48" s="34"/>
      <c r="K48" s="34"/>
      <c r="L48" s="34"/>
      <c r="M48" s="87"/>
      <c r="N48" s="35"/>
      <c r="P48" s="101"/>
    </row>
    <row r="49" spans="1:16" s="1" customFormat="1" x14ac:dyDescent="0.3">
      <c r="A49" s="122" t="s">
        <v>100</v>
      </c>
      <c r="B49" s="122"/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  <c r="N49" s="38"/>
      <c r="P49" s="104"/>
    </row>
    <row r="50" spans="1:16" x14ac:dyDescent="0.3">
      <c r="A50" s="18" t="s">
        <v>49</v>
      </c>
      <c r="B50" s="19" t="s">
        <v>16</v>
      </c>
      <c r="C50" s="18" t="s">
        <v>74</v>
      </c>
      <c r="D50" s="18" t="s">
        <v>6</v>
      </c>
      <c r="E50" s="18" t="s">
        <v>7</v>
      </c>
      <c r="F50" s="20">
        <v>3084</v>
      </c>
      <c r="G50" s="21"/>
      <c r="H50" s="22"/>
      <c r="I50" s="21"/>
      <c r="J50" s="21"/>
      <c r="K50" s="21"/>
      <c r="L50" s="23"/>
      <c r="M50" s="84"/>
      <c r="N50" s="98">
        <f>SUM(F50:M50)</f>
        <v>3084</v>
      </c>
      <c r="P50" s="101"/>
    </row>
    <row r="51" spans="1:16" x14ac:dyDescent="0.3">
      <c r="A51" s="18" t="s">
        <v>49</v>
      </c>
      <c r="B51" s="19" t="s">
        <v>16</v>
      </c>
      <c r="C51" s="18" t="s">
        <v>75</v>
      </c>
      <c r="D51" s="18" t="s">
        <v>8</v>
      </c>
      <c r="E51" s="18" t="s">
        <v>7</v>
      </c>
      <c r="F51" s="22">
        <v>61.67</v>
      </c>
      <c r="G51" s="21">
        <v>2.38</v>
      </c>
      <c r="H51" s="22"/>
      <c r="I51" s="21"/>
      <c r="J51" s="21"/>
      <c r="K51" s="21"/>
      <c r="L51" s="23"/>
      <c r="M51" s="84"/>
      <c r="N51" s="98">
        <f>SUM(F51:M51)</f>
        <v>64.05</v>
      </c>
      <c r="P51" s="101"/>
    </row>
    <row r="52" spans="1:16" ht="18.75" customHeight="1" x14ac:dyDescent="0.3">
      <c r="A52" s="18" t="s">
        <v>49</v>
      </c>
      <c r="B52" s="19" t="s">
        <v>16</v>
      </c>
      <c r="C52" s="18" t="s">
        <v>76</v>
      </c>
      <c r="D52" s="18" t="s">
        <v>9</v>
      </c>
      <c r="E52" s="18" t="s">
        <v>7</v>
      </c>
      <c r="F52" s="22">
        <v>6.63</v>
      </c>
      <c r="G52" s="21">
        <v>0.27</v>
      </c>
      <c r="H52" s="22"/>
      <c r="I52" s="21"/>
      <c r="J52" s="21"/>
      <c r="K52" s="21"/>
      <c r="L52" s="23"/>
      <c r="M52" s="84"/>
      <c r="N52" s="98">
        <f>SUM(F52:M52)</f>
        <v>6.9</v>
      </c>
      <c r="P52" s="101"/>
    </row>
    <row r="53" spans="1:16" x14ac:dyDescent="0.3">
      <c r="A53" s="18"/>
      <c r="B53" s="18"/>
      <c r="C53" s="18"/>
      <c r="D53" s="18"/>
      <c r="E53" s="18"/>
      <c r="F53" s="29">
        <f t="shared" ref="F53" si="38">SUM(F50:F52)</f>
        <v>3152.3</v>
      </c>
      <c r="G53" s="30">
        <f t="shared" ref="G53" si="39">SUM(G50:G52)</f>
        <v>2.65</v>
      </c>
      <c r="H53" s="29">
        <f t="shared" ref="H53" si="40">SUM(H50:H52)</f>
        <v>0</v>
      </c>
      <c r="I53" s="30">
        <f t="shared" ref="I53:J53" si="41">SUM(I50:I52)</f>
        <v>0</v>
      </c>
      <c r="J53" s="30">
        <f t="shared" si="41"/>
        <v>0</v>
      </c>
      <c r="K53" s="30">
        <f t="shared" ref="K53:L53" si="42">SUM(K50:K52)</f>
        <v>0</v>
      </c>
      <c r="L53" s="30">
        <f t="shared" si="42"/>
        <v>0</v>
      </c>
      <c r="M53" s="86">
        <f t="shared" ref="M53" si="43">SUM(M50:M52)</f>
        <v>0</v>
      </c>
      <c r="N53" s="31">
        <f>SUM(F53:M53)</f>
        <v>3154.9500000000003</v>
      </c>
      <c r="P53" s="101"/>
    </row>
    <row r="54" spans="1:16" x14ac:dyDescent="0.3">
      <c r="A54" s="32"/>
      <c r="B54" s="32"/>
      <c r="C54" s="32"/>
      <c r="D54" s="32"/>
      <c r="E54" s="32"/>
      <c r="F54" s="33"/>
      <c r="G54" s="34"/>
      <c r="H54" s="33"/>
      <c r="I54" s="34"/>
      <c r="J54" s="34"/>
      <c r="K54" s="34"/>
      <c r="L54" s="34"/>
      <c r="M54" s="87"/>
      <c r="N54" s="35"/>
      <c r="P54" s="101"/>
    </row>
    <row r="55" spans="1:16" s="1" customFormat="1" x14ac:dyDescent="0.3">
      <c r="A55" s="122" t="s">
        <v>102</v>
      </c>
      <c r="B55" s="122"/>
      <c r="C55" s="122"/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38"/>
      <c r="P55" s="104"/>
    </row>
    <row r="56" spans="1:16" x14ac:dyDescent="0.3">
      <c r="A56" s="18" t="s">
        <v>50</v>
      </c>
      <c r="B56" s="19" t="s">
        <v>17</v>
      </c>
      <c r="C56" s="18" t="s">
        <v>74</v>
      </c>
      <c r="D56" s="18" t="s">
        <v>6</v>
      </c>
      <c r="E56" s="18" t="s">
        <v>7</v>
      </c>
      <c r="F56" s="20">
        <v>25420</v>
      </c>
      <c r="G56" s="21">
        <v>25420</v>
      </c>
      <c r="H56" s="22"/>
      <c r="I56" s="21"/>
      <c r="J56" s="21"/>
      <c r="K56" s="21"/>
      <c r="L56" s="23"/>
      <c r="M56" s="84"/>
      <c r="N56" s="98">
        <f>SUM(F56:M56)</f>
        <v>50840</v>
      </c>
      <c r="P56" s="101"/>
    </row>
    <row r="57" spans="1:16" x14ac:dyDescent="0.3">
      <c r="A57" s="18" t="s">
        <v>50</v>
      </c>
      <c r="B57" s="19" t="s">
        <v>17</v>
      </c>
      <c r="C57" s="18" t="s">
        <v>75</v>
      </c>
      <c r="D57" s="18" t="s">
        <v>8</v>
      </c>
      <c r="E57" s="18" t="s">
        <v>7</v>
      </c>
      <c r="F57" s="22">
        <v>1086.56</v>
      </c>
      <c r="G57" s="21">
        <v>502.17</v>
      </c>
      <c r="H57" s="22">
        <v>7.76</v>
      </c>
      <c r="I57" s="21"/>
      <c r="J57" s="21"/>
      <c r="K57" s="21"/>
      <c r="L57" s="23"/>
      <c r="M57" s="84"/>
      <c r="N57" s="98">
        <f>SUM(F57:M57)</f>
        <v>1596.49</v>
      </c>
      <c r="P57" s="101"/>
    </row>
    <row r="58" spans="1:16" ht="16.5" customHeight="1" x14ac:dyDescent="0.3">
      <c r="A58" s="18" t="s">
        <v>50</v>
      </c>
      <c r="B58" s="19" t="s">
        <v>17</v>
      </c>
      <c r="C58" s="18" t="s">
        <v>76</v>
      </c>
      <c r="D58" s="18" t="s">
        <v>9</v>
      </c>
      <c r="E58" s="18" t="s">
        <v>7</v>
      </c>
      <c r="F58" s="22">
        <v>119.12</v>
      </c>
      <c r="G58" s="21">
        <v>54.49</v>
      </c>
      <c r="H58" s="22">
        <v>0.84</v>
      </c>
      <c r="I58" s="21"/>
      <c r="J58" s="21"/>
      <c r="K58" s="21"/>
      <c r="L58" s="23"/>
      <c r="M58" s="84"/>
      <c r="N58" s="98">
        <f>SUM(F58:M58)</f>
        <v>174.45000000000002</v>
      </c>
      <c r="P58" s="101"/>
    </row>
    <row r="59" spans="1:16" x14ac:dyDescent="0.3">
      <c r="A59" s="18"/>
      <c r="B59" s="18"/>
      <c r="C59" s="18"/>
      <c r="D59" s="18"/>
      <c r="E59" s="18"/>
      <c r="F59" s="29">
        <f t="shared" ref="F59" si="44">SUM(F56:F58)</f>
        <v>26625.68</v>
      </c>
      <c r="G59" s="30">
        <f t="shared" ref="G59" si="45">SUM(G56:G58)</f>
        <v>25976.66</v>
      </c>
      <c r="H59" s="29">
        <f t="shared" ref="H59" si="46">SUM(H56:H58)</f>
        <v>8.6</v>
      </c>
      <c r="I59" s="30">
        <f t="shared" ref="I59:J59" si="47">SUM(I56:I58)</f>
        <v>0</v>
      </c>
      <c r="J59" s="30">
        <f t="shared" si="47"/>
        <v>0</v>
      </c>
      <c r="K59" s="30">
        <f t="shared" ref="K59:L59" si="48">SUM(K56:K58)</f>
        <v>0</v>
      </c>
      <c r="L59" s="30">
        <f t="shared" si="48"/>
        <v>0</v>
      </c>
      <c r="M59" s="86">
        <f t="shared" ref="M59" si="49">SUM(M56:M58)</f>
        <v>0</v>
      </c>
      <c r="N59" s="31">
        <f>SUM(F59:M59)</f>
        <v>52610.939999999995</v>
      </c>
      <c r="P59" s="101"/>
    </row>
    <row r="60" spans="1:16" x14ac:dyDescent="0.3">
      <c r="A60" s="32"/>
      <c r="B60" s="32"/>
      <c r="C60" s="32"/>
      <c r="D60" s="32"/>
      <c r="E60" s="32"/>
      <c r="F60" s="33"/>
      <c r="G60" s="34"/>
      <c r="H60" s="33"/>
      <c r="I60" s="34"/>
      <c r="J60" s="34"/>
      <c r="K60" s="34"/>
      <c r="L60" s="34"/>
      <c r="M60" s="87"/>
      <c r="N60" s="35"/>
      <c r="P60" s="101"/>
    </row>
    <row r="61" spans="1:16" s="1" customFormat="1" x14ac:dyDescent="0.3">
      <c r="A61" s="122" t="s">
        <v>86</v>
      </c>
      <c r="B61" s="122"/>
      <c r="C61" s="122"/>
      <c r="D61" s="122"/>
      <c r="E61" s="122"/>
      <c r="F61" s="122"/>
      <c r="G61" s="122"/>
      <c r="H61" s="122"/>
      <c r="I61" s="122"/>
      <c r="J61" s="122"/>
      <c r="K61" s="122"/>
      <c r="L61" s="122"/>
      <c r="M61" s="122"/>
      <c r="N61" s="40"/>
      <c r="P61" s="104"/>
    </row>
    <row r="62" spans="1:16" x14ac:dyDescent="0.3">
      <c r="A62" s="18" t="s">
        <v>51</v>
      </c>
      <c r="B62" s="19" t="s">
        <v>18</v>
      </c>
      <c r="C62" s="18" t="s">
        <v>74</v>
      </c>
      <c r="D62" s="18" t="s">
        <v>6</v>
      </c>
      <c r="E62" s="18" t="s">
        <v>7</v>
      </c>
      <c r="F62" s="20">
        <v>22792</v>
      </c>
      <c r="G62" s="21">
        <v>22792</v>
      </c>
      <c r="H62" s="22">
        <v>22792</v>
      </c>
      <c r="I62" s="21">
        <v>22792</v>
      </c>
      <c r="J62" s="21">
        <v>22792</v>
      </c>
      <c r="K62" s="21">
        <v>22792</v>
      </c>
      <c r="L62" s="23">
        <v>22792</v>
      </c>
      <c r="M62" s="84">
        <v>125356</v>
      </c>
      <c r="N62" s="98">
        <f>SUM(F62:M62)</f>
        <v>284900</v>
      </c>
      <c r="P62" s="101"/>
    </row>
    <row r="63" spans="1:16" x14ac:dyDescent="0.3">
      <c r="A63" s="18" t="s">
        <v>51</v>
      </c>
      <c r="B63" s="19" t="s">
        <v>18</v>
      </c>
      <c r="C63" s="18" t="s">
        <v>75</v>
      </c>
      <c r="D63" s="18" t="s">
        <v>8</v>
      </c>
      <c r="E63" s="18" t="s">
        <v>7</v>
      </c>
      <c r="F63" s="22">
        <v>6435.23</v>
      </c>
      <c r="G63" s="21">
        <v>6069.64</v>
      </c>
      <c r="H63" s="22">
        <v>5548.59</v>
      </c>
      <c r="I63" s="21">
        <v>4998.24</v>
      </c>
      <c r="J63" s="21">
        <v>4463.29</v>
      </c>
      <c r="K63" s="21">
        <v>3929.05</v>
      </c>
      <c r="L63" s="23">
        <v>3404.72</v>
      </c>
      <c r="M63" s="84">
        <v>9137.9599999999991</v>
      </c>
      <c r="N63" s="98">
        <f>SUM(F63:M63)</f>
        <v>43986.719999999994</v>
      </c>
      <c r="P63" s="101"/>
    </row>
    <row r="64" spans="1:16" ht="15.75" customHeight="1" x14ac:dyDescent="0.3">
      <c r="A64" s="18" t="s">
        <v>51</v>
      </c>
      <c r="B64" s="19" t="s">
        <v>18</v>
      </c>
      <c r="C64" s="18" t="s">
        <v>76</v>
      </c>
      <c r="D64" s="18" t="s">
        <v>9</v>
      </c>
      <c r="E64" s="18" t="s">
        <v>7</v>
      </c>
      <c r="F64" s="22">
        <v>713.41</v>
      </c>
      <c r="G64" s="21">
        <v>655.48</v>
      </c>
      <c r="H64" s="22">
        <v>599.21</v>
      </c>
      <c r="I64" s="21">
        <v>539.76</v>
      </c>
      <c r="J64" s="21">
        <v>481.98</v>
      </c>
      <c r="K64" s="21">
        <v>424.31</v>
      </c>
      <c r="L64" s="23">
        <v>367.68</v>
      </c>
      <c r="M64" s="84">
        <v>986.81</v>
      </c>
      <c r="N64" s="98">
        <f>SUM(F64:M64)</f>
        <v>4768.6399999999994</v>
      </c>
      <c r="P64" s="101"/>
    </row>
    <row r="65" spans="1:16" x14ac:dyDescent="0.3">
      <c r="A65" s="18"/>
      <c r="B65" s="18"/>
      <c r="C65" s="18"/>
      <c r="D65" s="18"/>
      <c r="E65" s="18"/>
      <c r="F65" s="29">
        <f t="shared" ref="F65" si="50">SUM(F62:F64)</f>
        <v>29940.639999999999</v>
      </c>
      <c r="G65" s="30">
        <f t="shared" ref="G65" si="51">SUM(G62:G64)</f>
        <v>29517.119999999999</v>
      </c>
      <c r="H65" s="29">
        <f t="shared" ref="H65" si="52">SUM(H62:H64)</f>
        <v>28939.8</v>
      </c>
      <c r="I65" s="30">
        <f t="shared" ref="I65:J65" si="53">SUM(I62:I64)</f>
        <v>28329.999999999996</v>
      </c>
      <c r="J65" s="30">
        <f t="shared" si="53"/>
        <v>27737.27</v>
      </c>
      <c r="K65" s="30">
        <f t="shared" ref="K65:L65" si="54">SUM(K62:K64)</f>
        <v>27145.360000000001</v>
      </c>
      <c r="L65" s="30">
        <f t="shared" si="54"/>
        <v>26564.400000000001</v>
      </c>
      <c r="M65" s="86">
        <f t="shared" ref="M65" si="55">SUM(M62:M64)</f>
        <v>135480.76999999999</v>
      </c>
      <c r="N65" s="31">
        <f>SUM(F65:M65)</f>
        <v>333655.36</v>
      </c>
      <c r="P65" s="101"/>
    </row>
    <row r="66" spans="1:16" x14ac:dyDescent="0.3">
      <c r="A66" s="32"/>
      <c r="B66" s="32"/>
      <c r="C66" s="32"/>
      <c r="D66" s="32"/>
      <c r="E66" s="32"/>
      <c r="F66" s="33"/>
      <c r="G66" s="34"/>
      <c r="H66" s="33"/>
      <c r="I66" s="34"/>
      <c r="J66" s="34"/>
      <c r="K66" s="34"/>
      <c r="L66" s="34"/>
      <c r="M66" s="87"/>
      <c r="N66" s="35"/>
      <c r="P66" s="101"/>
    </row>
    <row r="67" spans="1:16" s="1" customFormat="1" x14ac:dyDescent="0.3">
      <c r="A67" s="122" t="s">
        <v>87</v>
      </c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38"/>
      <c r="P67" s="104"/>
    </row>
    <row r="68" spans="1:16" x14ac:dyDescent="0.3">
      <c r="A68" s="18" t="s">
        <v>52</v>
      </c>
      <c r="B68" s="19" t="s">
        <v>19</v>
      </c>
      <c r="C68" s="18" t="s">
        <v>74</v>
      </c>
      <c r="D68" s="18" t="s">
        <v>6</v>
      </c>
      <c r="E68" s="18" t="s">
        <v>7</v>
      </c>
      <c r="F68" s="20">
        <v>29580</v>
      </c>
      <c r="G68" s="21">
        <v>29580</v>
      </c>
      <c r="H68" s="22">
        <v>29580</v>
      </c>
      <c r="I68" s="21">
        <v>29580</v>
      </c>
      <c r="J68" s="21">
        <v>29580</v>
      </c>
      <c r="K68" s="21">
        <v>29580</v>
      </c>
      <c r="L68" s="23">
        <v>29580</v>
      </c>
      <c r="M68" s="89">
        <v>162690</v>
      </c>
      <c r="N68" s="98">
        <f>SUM(F68:M68)</f>
        <v>369750</v>
      </c>
      <c r="P68" s="100"/>
    </row>
    <row r="69" spans="1:16" x14ac:dyDescent="0.3">
      <c r="A69" s="18" t="s">
        <v>52</v>
      </c>
      <c r="B69" s="19" t="s">
        <v>19</v>
      </c>
      <c r="C69" s="18" t="s">
        <v>75</v>
      </c>
      <c r="D69" s="18" t="s">
        <v>8</v>
      </c>
      <c r="E69" s="18" t="s">
        <v>7</v>
      </c>
      <c r="F69" s="22">
        <v>8351.7900000000009</v>
      </c>
      <c r="G69" s="21">
        <v>7877.31</v>
      </c>
      <c r="H69" s="22">
        <v>7201.11</v>
      </c>
      <c r="I69" s="21">
        <v>6486.83</v>
      </c>
      <c r="J69" s="21">
        <v>5792.54</v>
      </c>
      <c r="K69" s="21">
        <v>5099.21</v>
      </c>
      <c r="L69" s="23">
        <v>4418.71</v>
      </c>
      <c r="M69" s="84">
        <v>11859.48</v>
      </c>
      <c r="N69" s="98">
        <f>SUM(F69:M69)</f>
        <v>57086.979999999996</v>
      </c>
      <c r="P69" s="101"/>
    </row>
    <row r="70" spans="1:16" ht="18.75" customHeight="1" x14ac:dyDescent="0.3">
      <c r="A70" s="18" t="s">
        <v>52</v>
      </c>
      <c r="B70" s="19" t="s">
        <v>19</v>
      </c>
      <c r="C70" s="18" t="s">
        <v>76</v>
      </c>
      <c r="D70" s="18" t="s">
        <v>9</v>
      </c>
      <c r="E70" s="18" t="s">
        <v>7</v>
      </c>
      <c r="F70" s="22">
        <v>925.87</v>
      </c>
      <c r="G70" s="21">
        <v>850.7</v>
      </c>
      <c r="H70" s="22">
        <v>777.66</v>
      </c>
      <c r="I70" s="21">
        <v>700.53</v>
      </c>
      <c r="J70" s="21">
        <v>625.54999999999995</v>
      </c>
      <c r="K70" s="21">
        <v>550.67999999999995</v>
      </c>
      <c r="L70" s="23">
        <v>477.18</v>
      </c>
      <c r="M70" s="84">
        <v>1280.74</v>
      </c>
      <c r="N70" s="98">
        <f>SUM(F70:M70)</f>
        <v>6188.9100000000008</v>
      </c>
      <c r="P70" s="101"/>
    </row>
    <row r="71" spans="1:16" x14ac:dyDescent="0.3">
      <c r="A71" s="18"/>
      <c r="B71" s="18"/>
      <c r="C71" s="18"/>
      <c r="D71" s="18"/>
      <c r="E71" s="18"/>
      <c r="F71" s="29">
        <f t="shared" ref="F71" si="56">SUM(F68:F70)</f>
        <v>38857.660000000003</v>
      </c>
      <c r="G71" s="30">
        <f t="shared" ref="G71" si="57">SUM(G68:G70)</f>
        <v>38308.009999999995</v>
      </c>
      <c r="H71" s="29">
        <f t="shared" ref="H71" si="58">SUM(H68:H70)</f>
        <v>37558.770000000004</v>
      </c>
      <c r="I71" s="30">
        <f t="shared" ref="I71:J71" si="59">SUM(I68:I70)</f>
        <v>36767.360000000001</v>
      </c>
      <c r="J71" s="30">
        <f t="shared" si="59"/>
        <v>35998.090000000004</v>
      </c>
      <c r="K71" s="30">
        <f t="shared" ref="K71:L71" si="60">SUM(K68:K70)</f>
        <v>35229.89</v>
      </c>
      <c r="L71" s="30">
        <f t="shared" si="60"/>
        <v>34475.89</v>
      </c>
      <c r="M71" s="86">
        <f t="shared" ref="M71" si="61">SUM(M68:M70)</f>
        <v>175830.22</v>
      </c>
      <c r="N71" s="31">
        <f>SUM(F71:M71)</f>
        <v>433025.89</v>
      </c>
      <c r="P71" s="101"/>
    </row>
    <row r="72" spans="1:16" x14ac:dyDescent="0.3">
      <c r="A72" s="32"/>
      <c r="B72" s="32"/>
      <c r="C72" s="32"/>
      <c r="D72" s="32"/>
      <c r="E72" s="32"/>
      <c r="F72" s="33"/>
      <c r="G72" s="34"/>
      <c r="H72" s="33"/>
      <c r="I72" s="34"/>
      <c r="J72" s="34"/>
      <c r="K72" s="34"/>
      <c r="L72" s="34"/>
      <c r="M72" s="87"/>
      <c r="N72" s="35"/>
      <c r="P72" s="101"/>
    </row>
    <row r="73" spans="1:16" s="1" customFormat="1" x14ac:dyDescent="0.3">
      <c r="A73" s="122" t="s">
        <v>85</v>
      </c>
      <c r="B73" s="122"/>
      <c r="C73" s="122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38"/>
      <c r="P73" s="104"/>
    </row>
    <row r="74" spans="1:16" x14ac:dyDescent="0.3">
      <c r="A74" s="18" t="s">
        <v>53</v>
      </c>
      <c r="B74" s="19" t="s">
        <v>20</v>
      </c>
      <c r="C74" s="18" t="s">
        <v>74</v>
      </c>
      <c r="D74" s="18" t="s">
        <v>6</v>
      </c>
      <c r="E74" s="18" t="s">
        <v>7</v>
      </c>
      <c r="F74" s="20">
        <v>4316</v>
      </c>
      <c r="G74" s="21">
        <v>4316</v>
      </c>
      <c r="H74" s="22">
        <v>2158</v>
      </c>
      <c r="I74" s="21"/>
      <c r="J74" s="21"/>
      <c r="K74" s="21"/>
      <c r="L74" s="23"/>
      <c r="M74" s="84"/>
      <c r="N74" s="98">
        <f>SUM(F74:M74)</f>
        <v>10790</v>
      </c>
      <c r="P74" s="101"/>
    </row>
    <row r="75" spans="1:16" x14ac:dyDescent="0.3">
      <c r="A75" s="18" t="s">
        <v>53</v>
      </c>
      <c r="B75" s="19" t="s">
        <v>20</v>
      </c>
      <c r="C75" s="18" t="s">
        <v>75</v>
      </c>
      <c r="D75" s="18" t="s">
        <v>8</v>
      </c>
      <c r="E75" s="18" t="s">
        <v>7</v>
      </c>
      <c r="F75" s="22">
        <v>230.6</v>
      </c>
      <c r="G75" s="21">
        <v>136.35</v>
      </c>
      <c r="H75" s="22">
        <v>35.659999999999997</v>
      </c>
      <c r="I75" s="21"/>
      <c r="J75" s="21"/>
      <c r="K75" s="21"/>
      <c r="L75" s="23"/>
      <c r="M75" s="84"/>
      <c r="N75" s="98">
        <f>SUM(F75:M75)</f>
        <v>402.61</v>
      </c>
      <c r="P75" s="101"/>
    </row>
    <row r="76" spans="1:16" ht="20.25" customHeight="1" x14ac:dyDescent="0.3">
      <c r="A76" s="42" t="s">
        <v>53</v>
      </c>
      <c r="B76" s="43" t="s">
        <v>20</v>
      </c>
      <c r="C76" s="42" t="s">
        <v>76</v>
      </c>
      <c r="D76" s="42" t="s">
        <v>9</v>
      </c>
      <c r="E76" s="42" t="s">
        <v>7</v>
      </c>
      <c r="F76" s="44">
        <v>25.69</v>
      </c>
      <c r="G76" s="45">
        <v>14.72</v>
      </c>
      <c r="H76" s="44">
        <v>3.85</v>
      </c>
      <c r="I76" s="45"/>
      <c r="J76" s="45"/>
      <c r="K76" s="45"/>
      <c r="L76" s="46"/>
      <c r="M76" s="90"/>
      <c r="N76" s="98">
        <f>SUM(F76:M76)</f>
        <v>44.260000000000005</v>
      </c>
      <c r="P76" s="101"/>
    </row>
    <row r="77" spans="1:16" x14ac:dyDescent="0.3">
      <c r="A77" s="18"/>
      <c r="B77" s="18"/>
      <c r="C77" s="18"/>
      <c r="D77" s="18"/>
      <c r="E77" s="18"/>
      <c r="F77" s="29">
        <f t="shared" ref="F77" si="62">SUM(F74:F76)</f>
        <v>4572.29</v>
      </c>
      <c r="G77" s="30">
        <f t="shared" ref="G77" si="63">SUM(G74:G76)</f>
        <v>4467.0700000000006</v>
      </c>
      <c r="H77" s="29">
        <f t="shared" ref="H77" si="64">SUM(H74:H76)</f>
        <v>2197.5099999999998</v>
      </c>
      <c r="I77" s="30">
        <f t="shared" ref="I77:J77" si="65">SUM(I74:I76)</f>
        <v>0</v>
      </c>
      <c r="J77" s="30">
        <f t="shared" si="65"/>
        <v>0</v>
      </c>
      <c r="K77" s="30">
        <f t="shared" ref="K77:L77" si="66">SUM(K74:K76)</f>
        <v>0</v>
      </c>
      <c r="L77" s="30">
        <f t="shared" si="66"/>
        <v>0</v>
      </c>
      <c r="M77" s="86">
        <f t="shared" ref="M77" si="67">SUM(M74:M76)</f>
        <v>0</v>
      </c>
      <c r="N77" s="31">
        <f>SUM(F77:M77)</f>
        <v>11236.87</v>
      </c>
      <c r="P77" s="101"/>
    </row>
    <row r="78" spans="1:16" x14ac:dyDescent="0.3">
      <c r="A78" s="32"/>
      <c r="B78" s="32"/>
      <c r="C78" s="32"/>
      <c r="D78" s="32"/>
      <c r="E78" s="32"/>
      <c r="F78" s="33"/>
      <c r="G78" s="34"/>
      <c r="H78" s="33"/>
      <c r="I78" s="34"/>
      <c r="J78" s="34"/>
      <c r="K78" s="34"/>
      <c r="L78" s="34"/>
      <c r="M78" s="87"/>
      <c r="N78" s="35"/>
      <c r="P78" s="101"/>
    </row>
    <row r="79" spans="1:16" s="1" customFormat="1" x14ac:dyDescent="0.3">
      <c r="A79" s="122" t="s">
        <v>88</v>
      </c>
      <c r="B79" s="122"/>
      <c r="C79" s="122"/>
      <c r="D79" s="122"/>
      <c r="E79" s="122"/>
      <c r="F79" s="122"/>
      <c r="G79" s="122"/>
      <c r="H79" s="122"/>
      <c r="I79" s="122"/>
      <c r="J79" s="122"/>
      <c r="K79" s="122"/>
      <c r="L79" s="122"/>
      <c r="M79" s="122"/>
      <c r="N79" s="38"/>
      <c r="P79" s="104"/>
    </row>
    <row r="80" spans="1:16" x14ac:dyDescent="0.3">
      <c r="A80" s="18" t="s">
        <v>54</v>
      </c>
      <c r="B80" s="19" t="s">
        <v>21</v>
      </c>
      <c r="C80" s="18" t="s">
        <v>74</v>
      </c>
      <c r="D80" s="18" t="s">
        <v>6</v>
      </c>
      <c r="E80" s="18" t="s">
        <v>7</v>
      </c>
      <c r="F80" s="20">
        <v>15020</v>
      </c>
      <c r="G80" s="21">
        <v>15020</v>
      </c>
      <c r="H80" s="22">
        <v>7510</v>
      </c>
      <c r="I80" s="21"/>
      <c r="J80" s="21"/>
      <c r="K80" s="21"/>
      <c r="L80" s="23"/>
      <c r="M80" s="84"/>
      <c r="N80" s="98">
        <f>SUM(F80:M80)</f>
        <v>37550</v>
      </c>
      <c r="P80" s="101"/>
    </row>
    <row r="81" spans="1:16" x14ac:dyDescent="0.3">
      <c r="A81" s="18" t="s">
        <v>54</v>
      </c>
      <c r="B81" s="19" t="s">
        <v>21</v>
      </c>
      <c r="C81" s="18" t="s">
        <v>75</v>
      </c>
      <c r="D81" s="18" t="s">
        <v>8</v>
      </c>
      <c r="E81" s="18" t="s">
        <v>7</v>
      </c>
      <c r="F81" s="22">
        <v>802.49</v>
      </c>
      <c r="G81" s="21">
        <v>474.48</v>
      </c>
      <c r="H81" s="22">
        <v>124.12</v>
      </c>
      <c r="I81" s="21"/>
      <c r="J81" s="21"/>
      <c r="K81" s="21"/>
      <c r="L81" s="23"/>
      <c r="M81" s="84"/>
      <c r="N81" s="98">
        <f>SUM(F81:M81)</f>
        <v>1401.0900000000001</v>
      </c>
      <c r="P81" s="101"/>
    </row>
    <row r="82" spans="1:16" ht="21.75" customHeight="1" x14ac:dyDescent="0.3">
      <c r="A82" s="18" t="s">
        <v>54</v>
      </c>
      <c r="B82" s="19" t="s">
        <v>21</v>
      </c>
      <c r="C82" s="18" t="s">
        <v>76</v>
      </c>
      <c r="D82" s="18" t="s">
        <v>9</v>
      </c>
      <c r="E82" s="18" t="s">
        <v>7</v>
      </c>
      <c r="F82" s="22">
        <v>89.43</v>
      </c>
      <c r="G82" s="21">
        <v>51.24</v>
      </c>
      <c r="H82" s="22">
        <v>13.41</v>
      </c>
      <c r="I82" s="21"/>
      <c r="J82" s="21"/>
      <c r="K82" s="21"/>
      <c r="L82" s="23"/>
      <c r="M82" s="84"/>
      <c r="N82" s="98">
        <f>SUM(F82:M82)</f>
        <v>154.08000000000001</v>
      </c>
      <c r="P82" s="101"/>
    </row>
    <row r="83" spans="1:16" x14ac:dyDescent="0.3">
      <c r="A83" s="18"/>
      <c r="B83" s="18"/>
      <c r="C83" s="18"/>
      <c r="D83" s="18"/>
      <c r="E83" s="18"/>
      <c r="F83" s="29">
        <f t="shared" ref="F83" si="68">SUM(F80:F82)</f>
        <v>15911.92</v>
      </c>
      <c r="G83" s="30">
        <f t="shared" ref="G83" si="69">SUM(G80:G82)</f>
        <v>15545.72</v>
      </c>
      <c r="H83" s="29">
        <f t="shared" ref="H83" si="70">SUM(H80:H82)</f>
        <v>7647.53</v>
      </c>
      <c r="I83" s="30">
        <f t="shared" ref="I83:J83" si="71">SUM(I80:I82)</f>
        <v>0</v>
      </c>
      <c r="J83" s="30">
        <f t="shared" si="71"/>
        <v>0</v>
      </c>
      <c r="K83" s="30">
        <f t="shared" ref="K83:L83" si="72">SUM(K80:K82)</f>
        <v>0</v>
      </c>
      <c r="L83" s="30">
        <f t="shared" si="72"/>
        <v>0</v>
      </c>
      <c r="M83" s="86">
        <f t="shared" ref="M83" si="73">SUM(M80:M82)</f>
        <v>0</v>
      </c>
      <c r="N83" s="31">
        <f>SUM(F83:M83)</f>
        <v>39105.17</v>
      </c>
      <c r="P83" s="101"/>
    </row>
    <row r="84" spans="1:16" x14ac:dyDescent="0.3">
      <c r="A84" s="32"/>
      <c r="B84" s="32"/>
      <c r="C84" s="32"/>
      <c r="D84" s="32"/>
      <c r="E84" s="32"/>
      <c r="F84" s="47"/>
      <c r="G84" s="48"/>
      <c r="H84" s="47"/>
      <c r="I84" s="48"/>
      <c r="J84" s="48"/>
      <c r="K84" s="48"/>
      <c r="L84" s="48"/>
      <c r="N84" s="17"/>
      <c r="P84" s="101"/>
    </row>
    <row r="85" spans="1:16" s="1" customFormat="1" x14ac:dyDescent="0.3">
      <c r="A85" s="122" t="s">
        <v>89</v>
      </c>
      <c r="B85" s="122"/>
      <c r="C85" s="122"/>
      <c r="D85" s="122"/>
      <c r="E85" s="122"/>
      <c r="F85" s="122"/>
      <c r="G85" s="122"/>
      <c r="H85" s="122"/>
      <c r="I85" s="122"/>
      <c r="J85" s="122"/>
      <c r="K85" s="122"/>
      <c r="L85" s="122"/>
      <c r="M85" s="122"/>
      <c r="N85" s="38"/>
      <c r="P85" s="104"/>
    </row>
    <row r="86" spans="1:16" x14ac:dyDescent="0.3">
      <c r="A86" s="18" t="s">
        <v>55</v>
      </c>
      <c r="B86" s="19" t="s">
        <v>22</v>
      </c>
      <c r="C86" s="18" t="s">
        <v>74</v>
      </c>
      <c r="D86" s="18" t="s">
        <v>6</v>
      </c>
      <c r="E86" s="18" t="s">
        <v>7</v>
      </c>
      <c r="F86" s="20">
        <v>3680</v>
      </c>
      <c r="G86" s="21">
        <v>3680</v>
      </c>
      <c r="H86" s="22">
        <v>1840</v>
      </c>
      <c r="I86" s="21"/>
      <c r="J86" s="21"/>
      <c r="K86" s="21"/>
      <c r="L86" s="23"/>
      <c r="M86" s="84"/>
      <c r="N86" s="98">
        <f>SUM(F86:M86)</f>
        <v>9200</v>
      </c>
      <c r="P86" s="101"/>
    </row>
    <row r="87" spans="1:16" x14ac:dyDescent="0.3">
      <c r="A87" s="18" t="s">
        <v>55</v>
      </c>
      <c r="B87" s="19" t="s">
        <v>22</v>
      </c>
      <c r="C87" s="18" t="s">
        <v>75</v>
      </c>
      <c r="D87" s="18" t="s">
        <v>8</v>
      </c>
      <c r="E87" s="18" t="s">
        <v>7</v>
      </c>
      <c r="F87" s="22">
        <v>195.53</v>
      </c>
      <c r="G87" s="21">
        <v>116.25</v>
      </c>
      <c r="H87" s="22">
        <v>30.41</v>
      </c>
      <c r="I87" s="21"/>
      <c r="J87" s="21"/>
      <c r="K87" s="21"/>
      <c r="L87" s="23"/>
      <c r="M87" s="84"/>
      <c r="N87" s="98">
        <f>SUM(F87:M87)</f>
        <v>342.19</v>
      </c>
      <c r="P87" s="101"/>
    </row>
    <row r="88" spans="1:16" ht="21.75" customHeight="1" x14ac:dyDescent="0.3">
      <c r="A88" s="18" t="s">
        <v>55</v>
      </c>
      <c r="B88" s="19" t="s">
        <v>22</v>
      </c>
      <c r="C88" s="18" t="s">
        <v>76</v>
      </c>
      <c r="D88" s="18" t="s">
        <v>9</v>
      </c>
      <c r="E88" s="18" t="s">
        <v>7</v>
      </c>
      <c r="F88" s="22">
        <v>21.91</v>
      </c>
      <c r="G88" s="21">
        <v>12.56</v>
      </c>
      <c r="H88" s="22">
        <v>3.28</v>
      </c>
      <c r="I88" s="21"/>
      <c r="J88" s="21"/>
      <c r="K88" s="21"/>
      <c r="L88" s="23"/>
      <c r="M88" s="84"/>
      <c r="N88" s="98">
        <f>SUM(F88:M88)</f>
        <v>37.75</v>
      </c>
      <c r="P88" s="101"/>
    </row>
    <row r="89" spans="1:16" x14ac:dyDescent="0.3">
      <c r="A89" s="18"/>
      <c r="B89" s="18"/>
      <c r="C89" s="18"/>
      <c r="D89" s="18"/>
      <c r="E89" s="18"/>
      <c r="F89" s="29">
        <f t="shared" ref="F89" si="74">SUM(F86:F88)</f>
        <v>3897.44</v>
      </c>
      <c r="G89" s="30">
        <f t="shared" ref="G89" si="75">SUM(G86:G88)</f>
        <v>3808.81</v>
      </c>
      <c r="H89" s="29">
        <f t="shared" ref="H89" si="76">SUM(H86:H88)</f>
        <v>1873.69</v>
      </c>
      <c r="I89" s="30">
        <f t="shared" ref="I89:J89" si="77">SUM(I86:I88)</f>
        <v>0</v>
      </c>
      <c r="J89" s="30">
        <f t="shared" si="77"/>
        <v>0</v>
      </c>
      <c r="K89" s="30">
        <f t="shared" ref="K89:L89" si="78">SUM(K86:K88)</f>
        <v>0</v>
      </c>
      <c r="L89" s="30">
        <f t="shared" si="78"/>
        <v>0</v>
      </c>
      <c r="M89" s="86">
        <f t="shared" ref="M89" si="79">SUM(M86:M88)</f>
        <v>0</v>
      </c>
      <c r="N89" s="31">
        <f>SUM(F89:M89)</f>
        <v>9579.94</v>
      </c>
      <c r="P89" s="101"/>
    </row>
    <row r="90" spans="1:16" x14ac:dyDescent="0.3">
      <c r="A90" s="32"/>
      <c r="B90" s="32"/>
      <c r="C90" s="32"/>
      <c r="D90" s="32"/>
      <c r="E90" s="32"/>
      <c r="F90" s="33"/>
      <c r="G90" s="34"/>
      <c r="H90" s="33"/>
      <c r="I90" s="34"/>
      <c r="J90" s="34"/>
      <c r="K90" s="34"/>
      <c r="L90" s="34"/>
      <c r="M90" s="87"/>
      <c r="N90" s="35"/>
      <c r="P90" s="101"/>
    </row>
    <row r="91" spans="1:16" s="1" customFormat="1" x14ac:dyDescent="0.3">
      <c r="A91" s="122" t="s">
        <v>90</v>
      </c>
      <c r="B91" s="122"/>
      <c r="C91" s="122"/>
      <c r="D91" s="122"/>
      <c r="E91" s="122"/>
      <c r="F91" s="122"/>
      <c r="G91" s="122"/>
      <c r="H91" s="122"/>
      <c r="I91" s="122"/>
      <c r="J91" s="122"/>
      <c r="K91" s="122"/>
      <c r="L91" s="122"/>
      <c r="M91" s="122"/>
      <c r="N91" s="38"/>
      <c r="P91" s="104"/>
    </row>
    <row r="92" spans="1:16" x14ac:dyDescent="0.3">
      <c r="A92" s="18" t="s">
        <v>56</v>
      </c>
      <c r="B92" s="19" t="s">
        <v>24</v>
      </c>
      <c r="C92" s="18" t="s">
        <v>74</v>
      </c>
      <c r="D92" s="18" t="s">
        <v>6</v>
      </c>
      <c r="E92" s="18" t="s">
        <v>7</v>
      </c>
      <c r="F92" s="20">
        <v>11828</v>
      </c>
      <c r="G92" s="21">
        <v>11828</v>
      </c>
      <c r="H92" s="22">
        <v>8871</v>
      </c>
      <c r="I92" s="21"/>
      <c r="J92" s="21"/>
      <c r="K92" s="21"/>
      <c r="L92" s="23"/>
      <c r="M92" s="84"/>
      <c r="N92" s="98">
        <f>SUM(F92:M92)</f>
        <v>32527</v>
      </c>
      <c r="P92" s="101"/>
    </row>
    <row r="93" spans="1:16" x14ac:dyDescent="0.3">
      <c r="A93" s="18" t="s">
        <v>56</v>
      </c>
      <c r="B93" s="19" t="s">
        <v>24</v>
      </c>
      <c r="C93" s="18" t="s">
        <v>75</v>
      </c>
      <c r="D93" s="18" t="s">
        <v>8</v>
      </c>
      <c r="E93" s="18" t="s">
        <v>7</v>
      </c>
      <c r="F93" s="22">
        <v>692.75</v>
      </c>
      <c r="G93" s="21">
        <v>443.05</v>
      </c>
      <c r="H93" s="22">
        <v>153.44999999999999</v>
      </c>
      <c r="I93" s="21"/>
      <c r="J93" s="21"/>
      <c r="K93" s="21"/>
      <c r="L93" s="23"/>
      <c r="M93" s="84"/>
      <c r="N93" s="98">
        <f>SUM(F93:M93)</f>
        <v>1289.25</v>
      </c>
      <c r="P93" s="101"/>
    </row>
    <row r="94" spans="1:16" ht="20.25" customHeight="1" x14ac:dyDescent="0.3">
      <c r="A94" s="18" t="s">
        <v>56</v>
      </c>
      <c r="B94" s="19" t="s">
        <v>24</v>
      </c>
      <c r="C94" s="18" t="s">
        <v>76</v>
      </c>
      <c r="D94" s="18" t="s">
        <v>9</v>
      </c>
      <c r="E94" s="18" t="s">
        <v>7</v>
      </c>
      <c r="F94" s="22">
        <v>77.900000000000006</v>
      </c>
      <c r="G94" s="21">
        <v>47.85</v>
      </c>
      <c r="H94" s="22">
        <v>16.579999999999998</v>
      </c>
      <c r="I94" s="21"/>
      <c r="J94" s="21"/>
      <c r="K94" s="21"/>
      <c r="L94" s="23"/>
      <c r="M94" s="84"/>
      <c r="N94" s="98">
        <f>SUM(F94:M94)</f>
        <v>142.32999999999998</v>
      </c>
      <c r="P94" s="101"/>
    </row>
    <row r="95" spans="1:16" x14ac:dyDescent="0.3">
      <c r="A95" s="18"/>
      <c r="B95" s="18"/>
      <c r="C95" s="18"/>
      <c r="D95" s="18"/>
      <c r="E95" s="18"/>
      <c r="F95" s="29">
        <f t="shared" ref="F95" si="80">SUM(F92:F94)</f>
        <v>12598.65</v>
      </c>
      <c r="G95" s="30">
        <f t="shared" ref="G95" si="81">SUM(G92:G94)</f>
        <v>12318.9</v>
      </c>
      <c r="H95" s="29">
        <f t="shared" ref="H95" si="82">SUM(H92:H94)</f>
        <v>9041.0300000000007</v>
      </c>
      <c r="I95" s="30">
        <f t="shared" ref="I95:J95" si="83">SUM(I92:I94)</f>
        <v>0</v>
      </c>
      <c r="J95" s="30">
        <f t="shared" si="83"/>
        <v>0</v>
      </c>
      <c r="K95" s="30">
        <f t="shared" ref="K95:L95" si="84">SUM(K92:K94)</f>
        <v>0</v>
      </c>
      <c r="L95" s="30">
        <f t="shared" si="84"/>
        <v>0</v>
      </c>
      <c r="M95" s="86">
        <f t="shared" ref="M95" si="85">SUM(M92:M94)</f>
        <v>0</v>
      </c>
      <c r="N95" s="31">
        <f>SUM(F95:M95)</f>
        <v>33958.58</v>
      </c>
      <c r="P95" s="101"/>
    </row>
    <row r="96" spans="1:16" x14ac:dyDescent="0.3">
      <c r="A96" s="32"/>
      <c r="B96" s="32"/>
      <c r="C96" s="32"/>
      <c r="D96" s="32"/>
      <c r="E96" s="32"/>
      <c r="F96" s="33"/>
      <c r="G96" s="34"/>
      <c r="H96" s="33"/>
      <c r="I96" s="34"/>
      <c r="J96" s="34"/>
      <c r="K96" s="34"/>
      <c r="L96" s="34"/>
      <c r="M96" s="87"/>
      <c r="N96" s="35"/>
      <c r="P96" s="101"/>
    </row>
    <row r="97" spans="1:16" s="1" customFormat="1" x14ac:dyDescent="0.3">
      <c r="A97" s="122" t="s">
        <v>92</v>
      </c>
      <c r="B97" s="122"/>
      <c r="C97" s="122"/>
      <c r="D97" s="122"/>
      <c r="E97" s="122"/>
      <c r="F97" s="122"/>
      <c r="G97" s="122"/>
      <c r="H97" s="122"/>
      <c r="I97" s="122"/>
      <c r="J97" s="122"/>
      <c r="K97" s="122"/>
      <c r="L97" s="122"/>
      <c r="M97" s="122"/>
      <c r="N97" s="38"/>
      <c r="P97" s="104"/>
    </row>
    <row r="98" spans="1:16" x14ac:dyDescent="0.3">
      <c r="A98" s="18" t="s">
        <v>57</v>
      </c>
      <c r="B98" s="19" t="s">
        <v>25</v>
      </c>
      <c r="C98" s="18" t="s">
        <v>74</v>
      </c>
      <c r="D98" s="18" t="s">
        <v>6</v>
      </c>
      <c r="E98" s="18" t="s">
        <v>7</v>
      </c>
      <c r="F98" s="20">
        <v>11476</v>
      </c>
      <c r="G98" s="21">
        <v>11476</v>
      </c>
      <c r="H98" s="22">
        <v>11476</v>
      </c>
      <c r="I98" s="21"/>
      <c r="J98" s="21"/>
      <c r="K98" s="21"/>
      <c r="L98" s="23"/>
      <c r="M98" s="84"/>
      <c r="N98" s="98">
        <f>SUM(F98:M98)</f>
        <v>34428</v>
      </c>
      <c r="P98" s="101"/>
    </row>
    <row r="99" spans="1:16" x14ac:dyDescent="0.3">
      <c r="A99" s="18" t="s">
        <v>57</v>
      </c>
      <c r="B99" s="19" t="s">
        <v>25</v>
      </c>
      <c r="C99" s="18" t="s">
        <v>75</v>
      </c>
      <c r="D99" s="18" t="s">
        <v>8</v>
      </c>
      <c r="E99" s="18" t="s">
        <v>7</v>
      </c>
      <c r="F99" s="22">
        <v>755.64</v>
      </c>
      <c r="G99" s="21">
        <v>493.99</v>
      </c>
      <c r="H99" s="22">
        <v>227.86</v>
      </c>
      <c r="I99" s="21">
        <v>9.2200000000000006</v>
      </c>
      <c r="J99" s="21"/>
      <c r="K99" s="21"/>
      <c r="L99" s="23"/>
      <c r="M99" s="84"/>
      <c r="N99" s="98">
        <f>SUM(F99:M99)</f>
        <v>1486.7100000000003</v>
      </c>
      <c r="P99" s="101"/>
    </row>
    <row r="100" spans="1:16" ht="20.25" customHeight="1" x14ac:dyDescent="0.3">
      <c r="A100" s="42" t="s">
        <v>57</v>
      </c>
      <c r="B100" s="43" t="s">
        <v>25</v>
      </c>
      <c r="C100" s="42" t="s">
        <v>76</v>
      </c>
      <c r="D100" s="42" t="s">
        <v>9</v>
      </c>
      <c r="E100" s="42" t="s">
        <v>7</v>
      </c>
      <c r="F100" s="44">
        <v>82.87</v>
      </c>
      <c r="G100" s="45">
        <v>53.69</v>
      </c>
      <c r="H100" s="44">
        <v>24.62</v>
      </c>
      <c r="I100" s="45">
        <v>1</v>
      </c>
      <c r="J100" s="45"/>
      <c r="K100" s="45"/>
      <c r="L100" s="46"/>
      <c r="M100" s="90"/>
      <c r="N100" s="98">
        <f>SUM(F100:M100)</f>
        <v>162.18</v>
      </c>
      <c r="P100" s="101"/>
    </row>
    <row r="101" spans="1:16" x14ac:dyDescent="0.3">
      <c r="A101" s="18"/>
      <c r="B101" s="18"/>
      <c r="C101" s="18"/>
      <c r="D101" s="18"/>
      <c r="E101" s="18"/>
      <c r="F101" s="29">
        <f t="shared" ref="F101" si="86">SUM(F98:F100)</f>
        <v>12314.51</v>
      </c>
      <c r="G101" s="30">
        <f t="shared" ref="G101" si="87">SUM(G98:G100)</f>
        <v>12023.68</v>
      </c>
      <c r="H101" s="29">
        <f t="shared" ref="H101" si="88">SUM(H98:H100)</f>
        <v>11728.480000000001</v>
      </c>
      <c r="I101" s="30">
        <f t="shared" ref="I101:J101" si="89">SUM(I98:I100)</f>
        <v>10.220000000000001</v>
      </c>
      <c r="J101" s="30">
        <f t="shared" si="89"/>
        <v>0</v>
      </c>
      <c r="K101" s="30">
        <f t="shared" ref="K101:L101" si="90">SUM(K98:K100)</f>
        <v>0</v>
      </c>
      <c r="L101" s="30">
        <f t="shared" si="90"/>
        <v>0</v>
      </c>
      <c r="M101" s="91">
        <f t="shared" ref="M101" si="91">SUM(M98:M100)</f>
        <v>0</v>
      </c>
      <c r="N101" s="49">
        <f>SUM(F101:M101)</f>
        <v>36076.890000000007</v>
      </c>
      <c r="P101" s="101"/>
    </row>
    <row r="102" spans="1:16" x14ac:dyDescent="0.3">
      <c r="A102" s="32"/>
      <c r="B102" s="32"/>
      <c r="C102" s="32"/>
      <c r="D102" s="32"/>
      <c r="E102" s="32"/>
      <c r="F102" s="33"/>
      <c r="G102" s="34"/>
      <c r="H102" s="33"/>
      <c r="I102" s="34"/>
      <c r="J102" s="34"/>
      <c r="K102" s="34"/>
      <c r="L102" s="34"/>
      <c r="M102" s="87"/>
      <c r="N102" s="35"/>
      <c r="P102" s="101"/>
    </row>
    <row r="103" spans="1:16" s="1" customFormat="1" x14ac:dyDescent="0.3">
      <c r="A103" s="122" t="s">
        <v>91</v>
      </c>
      <c r="B103" s="122"/>
      <c r="C103" s="122"/>
      <c r="D103" s="122"/>
      <c r="E103" s="122"/>
      <c r="F103" s="122"/>
      <c r="G103" s="122"/>
      <c r="H103" s="122"/>
      <c r="I103" s="122"/>
      <c r="J103" s="122"/>
      <c r="K103" s="122"/>
      <c r="L103" s="122"/>
      <c r="M103" s="122"/>
      <c r="N103" s="38"/>
      <c r="P103" s="104"/>
    </row>
    <row r="104" spans="1:16" x14ac:dyDescent="0.3">
      <c r="A104" s="18" t="s">
        <v>58</v>
      </c>
      <c r="B104" s="19" t="s">
        <v>26</v>
      </c>
      <c r="C104" s="18" t="s">
        <v>74</v>
      </c>
      <c r="D104" s="18" t="s">
        <v>6</v>
      </c>
      <c r="E104" s="18" t="s">
        <v>7</v>
      </c>
      <c r="F104" s="20">
        <v>10408</v>
      </c>
      <c r="G104" s="21">
        <v>10408</v>
      </c>
      <c r="H104" s="22">
        <v>10408</v>
      </c>
      <c r="I104" s="21">
        <v>10408</v>
      </c>
      <c r="J104" s="21">
        <v>10408</v>
      </c>
      <c r="K104" s="21">
        <v>10408</v>
      </c>
      <c r="L104" s="23">
        <v>10408</v>
      </c>
      <c r="M104" s="84">
        <v>62448</v>
      </c>
      <c r="N104" s="98">
        <f>SUM(F104:M104)</f>
        <v>135304</v>
      </c>
      <c r="P104" s="101"/>
    </row>
    <row r="105" spans="1:16" x14ac:dyDescent="0.3">
      <c r="A105" s="18" t="s">
        <v>58</v>
      </c>
      <c r="B105" s="19" t="s">
        <v>26</v>
      </c>
      <c r="C105" s="18" t="s">
        <v>75</v>
      </c>
      <c r="D105" s="18" t="s">
        <v>8</v>
      </c>
      <c r="E105" s="18" t="s">
        <v>7</v>
      </c>
      <c r="F105" s="22">
        <v>3091.3</v>
      </c>
      <c r="G105" s="21">
        <v>2876.15</v>
      </c>
      <c r="H105" s="22">
        <v>2656.24</v>
      </c>
      <c r="I105" s="21">
        <v>2404.61</v>
      </c>
      <c r="J105" s="21">
        <v>2160.31</v>
      </c>
      <c r="K105" s="21">
        <v>1916.34</v>
      </c>
      <c r="L105" s="23">
        <v>1677.24</v>
      </c>
      <c r="M105" s="88">
        <v>4912.95</v>
      </c>
      <c r="N105" s="98">
        <f>SUM(F105:M105)</f>
        <v>21695.140000000003</v>
      </c>
      <c r="P105" s="101"/>
    </row>
    <row r="106" spans="1:16" ht="21.75" customHeight="1" x14ac:dyDescent="0.3">
      <c r="A106" s="18" t="s">
        <v>58</v>
      </c>
      <c r="B106" s="19" t="s">
        <v>26</v>
      </c>
      <c r="C106" s="18" t="s">
        <v>76</v>
      </c>
      <c r="D106" s="18" t="s">
        <v>9</v>
      </c>
      <c r="E106" s="18" t="s">
        <v>7</v>
      </c>
      <c r="F106" s="22">
        <v>338.96</v>
      </c>
      <c r="G106" s="21">
        <v>312.51</v>
      </c>
      <c r="H106" s="22">
        <v>286.85000000000002</v>
      </c>
      <c r="I106" s="21">
        <v>259.68</v>
      </c>
      <c r="J106" s="21">
        <v>233.3</v>
      </c>
      <c r="K106" s="21">
        <v>206.94</v>
      </c>
      <c r="L106" s="23">
        <v>181.13</v>
      </c>
      <c r="M106" s="88">
        <v>530.57000000000005</v>
      </c>
      <c r="N106" s="98">
        <f>SUM(F106:M106)</f>
        <v>2349.94</v>
      </c>
      <c r="P106" s="101"/>
    </row>
    <row r="107" spans="1:16" x14ac:dyDescent="0.3">
      <c r="A107" s="18"/>
      <c r="B107" s="18"/>
      <c r="C107" s="18"/>
      <c r="D107" s="18"/>
      <c r="E107" s="18"/>
      <c r="F107" s="29">
        <f t="shared" ref="F107" si="92">SUM(F104:F106)</f>
        <v>13838.259999999998</v>
      </c>
      <c r="G107" s="30">
        <f t="shared" ref="G107" si="93">SUM(G104:G106)</f>
        <v>13596.66</v>
      </c>
      <c r="H107" s="29">
        <f t="shared" ref="H107" si="94">SUM(H104:H106)</f>
        <v>13351.09</v>
      </c>
      <c r="I107" s="30">
        <f t="shared" ref="I107:J107" si="95">SUM(I104:I106)</f>
        <v>13072.29</v>
      </c>
      <c r="J107" s="30">
        <f t="shared" si="95"/>
        <v>12801.609999999999</v>
      </c>
      <c r="K107" s="30">
        <f t="shared" ref="K107:L107" si="96">SUM(K104:K106)</f>
        <v>12531.28</v>
      </c>
      <c r="L107" s="30">
        <f t="shared" si="96"/>
        <v>12266.369999999999</v>
      </c>
      <c r="M107" s="86">
        <f t="shared" ref="M107" si="97">SUM(M104:M106)</f>
        <v>67891.520000000004</v>
      </c>
      <c r="N107" s="31">
        <f>SUM(F107:M107)</f>
        <v>159349.07999999999</v>
      </c>
      <c r="P107" s="101"/>
    </row>
    <row r="108" spans="1:16" x14ac:dyDescent="0.3">
      <c r="A108" s="32"/>
      <c r="B108" s="32"/>
      <c r="C108" s="32"/>
      <c r="D108" s="32"/>
      <c r="E108" s="32"/>
      <c r="F108" s="33"/>
      <c r="G108" s="34"/>
      <c r="H108" s="33"/>
      <c r="I108" s="34"/>
      <c r="J108" s="34"/>
      <c r="K108" s="34"/>
      <c r="L108" s="34"/>
      <c r="M108" s="87"/>
      <c r="N108" s="35"/>
      <c r="P108" s="101"/>
    </row>
    <row r="109" spans="1:16" s="1" customFormat="1" x14ac:dyDescent="0.3">
      <c r="A109" s="122" t="s">
        <v>152</v>
      </c>
      <c r="B109" s="122"/>
      <c r="C109" s="122"/>
      <c r="D109" s="122"/>
      <c r="E109" s="122"/>
      <c r="F109" s="122"/>
      <c r="G109" s="122"/>
      <c r="H109" s="122"/>
      <c r="I109" s="122"/>
      <c r="J109" s="122"/>
      <c r="K109" s="122"/>
      <c r="L109" s="122"/>
      <c r="M109" s="122"/>
      <c r="N109" s="38"/>
      <c r="P109" s="104"/>
    </row>
    <row r="110" spans="1:16" x14ac:dyDescent="0.3">
      <c r="A110" s="18" t="s">
        <v>59</v>
      </c>
      <c r="B110" s="19" t="s">
        <v>27</v>
      </c>
      <c r="C110" s="18" t="s">
        <v>74</v>
      </c>
      <c r="D110" s="18" t="s">
        <v>6</v>
      </c>
      <c r="E110" s="18" t="s">
        <v>7</v>
      </c>
      <c r="F110" s="20">
        <v>20152</v>
      </c>
      <c r="G110" s="21">
        <v>20152</v>
      </c>
      <c r="H110" s="22">
        <v>20152</v>
      </c>
      <c r="I110" s="21">
        <v>10076</v>
      </c>
      <c r="J110" s="21"/>
      <c r="K110" s="21"/>
      <c r="L110" s="23"/>
      <c r="M110" s="84"/>
      <c r="N110" s="98">
        <f>SUM(F110:M110)</f>
        <v>70532</v>
      </c>
      <c r="P110" s="101"/>
    </row>
    <row r="111" spans="1:16" x14ac:dyDescent="0.3">
      <c r="A111" s="18" t="s">
        <v>59</v>
      </c>
      <c r="B111" s="19" t="s">
        <v>27</v>
      </c>
      <c r="C111" s="18" t="s">
        <v>75</v>
      </c>
      <c r="D111" s="18" t="s">
        <v>8</v>
      </c>
      <c r="E111" s="18" t="s">
        <v>7</v>
      </c>
      <c r="F111" s="22">
        <v>1580.3</v>
      </c>
      <c r="G111" s="21">
        <v>1109.6199999999999</v>
      </c>
      <c r="H111" s="22">
        <v>637.25</v>
      </c>
      <c r="I111" s="21">
        <v>146.12</v>
      </c>
      <c r="J111" s="21"/>
      <c r="K111" s="21"/>
      <c r="L111" s="23"/>
      <c r="M111" s="84"/>
      <c r="N111" s="98">
        <f>SUM(F111:M111)</f>
        <v>3473.29</v>
      </c>
      <c r="P111" s="101"/>
    </row>
    <row r="112" spans="1:16" ht="23.25" customHeight="1" x14ac:dyDescent="0.3">
      <c r="A112" s="18" t="s">
        <v>59</v>
      </c>
      <c r="B112" s="19" t="s">
        <v>27</v>
      </c>
      <c r="C112" s="18" t="s">
        <v>76</v>
      </c>
      <c r="D112" s="18" t="s">
        <v>9</v>
      </c>
      <c r="E112" s="18" t="s">
        <v>7</v>
      </c>
      <c r="F112" s="22">
        <v>171.05</v>
      </c>
      <c r="G112" s="21">
        <v>119.82</v>
      </c>
      <c r="H112" s="22">
        <v>68.81</v>
      </c>
      <c r="I112" s="21">
        <v>15.78</v>
      </c>
      <c r="J112" s="21"/>
      <c r="K112" s="21"/>
      <c r="L112" s="23"/>
      <c r="M112" s="84"/>
      <c r="N112" s="98">
        <f>SUM(F112:M112)</f>
        <v>375.46</v>
      </c>
      <c r="P112" s="101"/>
    </row>
    <row r="113" spans="1:103" x14ac:dyDescent="0.3">
      <c r="A113" s="18"/>
      <c r="B113" s="18"/>
      <c r="C113" s="18"/>
      <c r="D113" s="18"/>
      <c r="E113" s="18"/>
      <c r="F113" s="29">
        <f t="shared" ref="F113" si="98">SUM(F110:F112)</f>
        <v>21903.35</v>
      </c>
      <c r="G113" s="30">
        <f t="shared" ref="G113" si="99">SUM(G110:G112)</f>
        <v>21381.439999999999</v>
      </c>
      <c r="H113" s="29">
        <f t="shared" ref="H113" si="100">SUM(H110:H112)</f>
        <v>20858.060000000001</v>
      </c>
      <c r="I113" s="30">
        <f t="shared" ref="I113:J113" si="101">SUM(I110:I112)</f>
        <v>10237.900000000001</v>
      </c>
      <c r="J113" s="30">
        <f t="shared" si="101"/>
        <v>0</v>
      </c>
      <c r="K113" s="30">
        <f t="shared" ref="K113:L113" si="102">SUM(K110:K112)</f>
        <v>0</v>
      </c>
      <c r="L113" s="30">
        <f t="shared" si="102"/>
        <v>0</v>
      </c>
      <c r="M113" s="86">
        <f t="shared" ref="M113" si="103">SUM(M110:M112)</f>
        <v>0</v>
      </c>
      <c r="N113" s="31">
        <f>SUM(F113:M113)</f>
        <v>74380.75</v>
      </c>
      <c r="P113" s="101"/>
    </row>
    <row r="114" spans="1:103" x14ac:dyDescent="0.3">
      <c r="A114" s="32"/>
      <c r="B114" s="32"/>
      <c r="C114" s="32"/>
      <c r="D114" s="32"/>
      <c r="E114" s="32"/>
      <c r="F114" s="33"/>
      <c r="G114" s="34"/>
      <c r="H114" s="33"/>
      <c r="I114" s="34"/>
      <c r="J114" s="34"/>
      <c r="K114" s="34"/>
      <c r="L114" s="34"/>
      <c r="M114" s="87"/>
      <c r="N114" s="35"/>
      <c r="P114" s="101"/>
    </row>
    <row r="115" spans="1:103" s="8" customFormat="1" x14ac:dyDescent="0.3">
      <c r="A115" s="121" t="s">
        <v>153</v>
      </c>
      <c r="B115" s="135"/>
      <c r="C115" s="135"/>
      <c r="D115" s="135"/>
      <c r="E115" s="135"/>
      <c r="F115" s="135"/>
      <c r="G115" s="135"/>
      <c r="H115" s="135"/>
      <c r="I115" s="135"/>
      <c r="J115" s="135"/>
      <c r="K115" s="135"/>
      <c r="L115" s="135"/>
      <c r="M115" s="135"/>
      <c r="N115" s="50"/>
      <c r="O115" s="7"/>
      <c r="P115" s="105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</row>
    <row r="116" spans="1:103" x14ac:dyDescent="0.3">
      <c r="A116" s="18" t="s">
        <v>60</v>
      </c>
      <c r="B116" s="19" t="s">
        <v>28</v>
      </c>
      <c r="C116" s="18" t="s">
        <v>74</v>
      </c>
      <c r="D116" s="18" t="s">
        <v>6</v>
      </c>
      <c r="E116" s="18" t="s">
        <v>7</v>
      </c>
      <c r="F116" s="20">
        <v>23732</v>
      </c>
      <c r="G116" s="21">
        <v>23732</v>
      </c>
      <c r="H116" s="22">
        <v>23732</v>
      </c>
      <c r="I116" s="21">
        <v>23732</v>
      </c>
      <c r="J116" s="21">
        <v>23732</v>
      </c>
      <c r="K116" s="21">
        <v>23732</v>
      </c>
      <c r="L116" s="23">
        <v>23732</v>
      </c>
      <c r="M116" s="84">
        <v>391578</v>
      </c>
      <c r="N116" s="98">
        <f>SUM(F116:M116)</f>
        <v>557702</v>
      </c>
      <c r="P116" s="110">
        <f>F116</f>
        <v>23732</v>
      </c>
    </row>
    <row r="117" spans="1:103" x14ac:dyDescent="0.3">
      <c r="A117" s="18" t="s">
        <v>60</v>
      </c>
      <c r="B117" s="19" t="s">
        <v>28</v>
      </c>
      <c r="C117" s="18" t="s">
        <v>75</v>
      </c>
      <c r="D117" s="18" t="s">
        <v>8</v>
      </c>
      <c r="E117" s="18" t="s">
        <v>7</v>
      </c>
      <c r="F117" s="22">
        <v>12782.93</v>
      </c>
      <c r="G117" s="21">
        <v>12447.25</v>
      </c>
      <c r="H117" s="22">
        <v>11921.51</v>
      </c>
      <c r="I117" s="21">
        <v>11331.67</v>
      </c>
      <c r="J117" s="21">
        <v>10774.65</v>
      </c>
      <c r="K117" s="21">
        <v>10218.379999999999</v>
      </c>
      <c r="L117" s="23">
        <v>9689.2099999999991</v>
      </c>
      <c r="M117" s="84">
        <v>79042.44</v>
      </c>
      <c r="N117" s="98">
        <f>SUM(F117:M117)</f>
        <v>158208.04</v>
      </c>
      <c r="P117" s="101"/>
    </row>
    <row r="118" spans="1:103" ht="21.75" customHeight="1" x14ac:dyDescent="0.3">
      <c r="A118" s="18" t="s">
        <v>60</v>
      </c>
      <c r="B118" s="19" t="s">
        <v>28</v>
      </c>
      <c r="C118" s="18" t="s">
        <v>76</v>
      </c>
      <c r="D118" s="18" t="s">
        <v>9</v>
      </c>
      <c r="E118" s="18" t="s">
        <v>7</v>
      </c>
      <c r="F118" s="22">
        <v>1404.51</v>
      </c>
      <c r="G118" s="21">
        <v>1344.2</v>
      </c>
      <c r="H118" s="22">
        <v>1287.42</v>
      </c>
      <c r="I118" s="21">
        <v>1223.73</v>
      </c>
      <c r="J118" s="21">
        <v>1163.56</v>
      </c>
      <c r="K118" s="21">
        <v>1103.5</v>
      </c>
      <c r="L118" s="23">
        <v>1046.3499999999999</v>
      </c>
      <c r="M118" s="84">
        <v>8535.94</v>
      </c>
      <c r="N118" s="98">
        <f>SUM(F118:M118)</f>
        <v>17109.21</v>
      </c>
      <c r="P118" s="101"/>
    </row>
    <row r="119" spans="1:103" x14ac:dyDescent="0.3">
      <c r="A119" s="18"/>
      <c r="B119" s="18"/>
      <c r="C119" s="18"/>
      <c r="D119" s="18"/>
      <c r="E119" s="18"/>
      <c r="F119" s="29">
        <f t="shared" ref="F119" si="104">SUM(F116:F118)</f>
        <v>37919.440000000002</v>
      </c>
      <c r="G119" s="30">
        <f t="shared" ref="G119" si="105">SUM(G116:G118)</f>
        <v>37523.449999999997</v>
      </c>
      <c r="H119" s="29">
        <f t="shared" ref="H119" si="106">SUM(H116:H118)</f>
        <v>36940.93</v>
      </c>
      <c r="I119" s="30">
        <f t="shared" ref="I119:J119" si="107">SUM(I116:I118)</f>
        <v>36287.4</v>
      </c>
      <c r="J119" s="30">
        <f t="shared" si="107"/>
        <v>35670.21</v>
      </c>
      <c r="K119" s="30">
        <f t="shared" ref="K119:L119" si="108">SUM(K116:K118)</f>
        <v>35053.879999999997</v>
      </c>
      <c r="L119" s="30">
        <f t="shared" si="108"/>
        <v>34467.56</v>
      </c>
      <c r="M119" s="91">
        <f t="shared" ref="M119" si="109">SUM(M116:M118)</f>
        <v>479156.38</v>
      </c>
      <c r="N119" s="31">
        <f>SUM(F119:M119)</f>
        <v>733019.25</v>
      </c>
      <c r="P119" s="101"/>
    </row>
    <row r="120" spans="1:103" x14ac:dyDescent="0.3">
      <c r="A120" s="32"/>
      <c r="B120" s="32"/>
      <c r="C120" s="32"/>
      <c r="D120" s="32"/>
      <c r="E120" s="32"/>
      <c r="F120" s="33"/>
      <c r="G120" s="34"/>
      <c r="H120" s="33"/>
      <c r="I120" s="34"/>
      <c r="J120" s="34"/>
      <c r="K120" s="34"/>
      <c r="L120" s="34"/>
      <c r="M120" s="87"/>
      <c r="N120" s="37"/>
      <c r="P120" s="101"/>
    </row>
    <row r="121" spans="1:103" s="1" customFormat="1" x14ac:dyDescent="0.3">
      <c r="A121" s="122" t="s">
        <v>154</v>
      </c>
      <c r="B121" s="122"/>
      <c r="C121" s="122"/>
      <c r="D121" s="122"/>
      <c r="E121" s="122"/>
      <c r="F121" s="122"/>
      <c r="G121" s="122"/>
      <c r="H121" s="122"/>
      <c r="I121" s="122"/>
      <c r="J121" s="122"/>
      <c r="K121" s="122"/>
      <c r="L121" s="122"/>
      <c r="M121" s="122"/>
      <c r="N121" s="38"/>
      <c r="P121" s="104"/>
    </row>
    <row r="122" spans="1:103" x14ac:dyDescent="0.3">
      <c r="A122" s="18" t="s">
        <v>61</v>
      </c>
      <c r="B122" s="19" t="s">
        <v>29</v>
      </c>
      <c r="C122" s="18"/>
      <c r="D122" s="18" t="s">
        <v>6</v>
      </c>
      <c r="E122" s="18" t="s">
        <v>7</v>
      </c>
      <c r="F122" s="20">
        <v>34492</v>
      </c>
      <c r="G122" s="21">
        <v>34492</v>
      </c>
      <c r="H122" s="22">
        <v>34492</v>
      </c>
      <c r="I122" s="21">
        <v>34492</v>
      </c>
      <c r="J122" s="21">
        <v>34492</v>
      </c>
      <c r="K122" s="21">
        <v>34492</v>
      </c>
      <c r="L122" s="23">
        <v>34492</v>
      </c>
      <c r="M122" s="84">
        <v>569118</v>
      </c>
      <c r="N122" s="98">
        <f>SUM(F122:M122)</f>
        <v>810562</v>
      </c>
      <c r="P122" s="110">
        <f>F122</f>
        <v>34492</v>
      </c>
    </row>
    <row r="123" spans="1:103" x14ac:dyDescent="0.3">
      <c r="A123" s="18" t="s">
        <v>61</v>
      </c>
      <c r="B123" s="19" t="s">
        <v>29</v>
      </c>
      <c r="C123" s="18" t="s">
        <v>75</v>
      </c>
      <c r="D123" s="18" t="s">
        <v>8</v>
      </c>
      <c r="E123" s="18" t="s">
        <v>7</v>
      </c>
      <c r="F123" s="22">
        <v>18578.66</v>
      </c>
      <c r="G123" s="21">
        <v>18090.78</v>
      </c>
      <c r="H123" s="22">
        <v>17326.669999999998</v>
      </c>
      <c r="I123" s="21">
        <v>16469.41</v>
      </c>
      <c r="J123" s="21">
        <v>15659.82</v>
      </c>
      <c r="K123" s="21">
        <v>14851.35</v>
      </c>
      <c r="L123" s="23">
        <v>14082.24</v>
      </c>
      <c r="M123" s="84">
        <v>114879.96</v>
      </c>
      <c r="N123" s="98">
        <f>SUM(F123:M123)</f>
        <v>229938.89</v>
      </c>
      <c r="P123" s="101"/>
    </row>
    <row r="124" spans="1:103" ht="20.25" customHeight="1" x14ac:dyDescent="0.3">
      <c r="A124" s="18" t="s">
        <v>61</v>
      </c>
      <c r="B124" s="19" t="s">
        <v>29</v>
      </c>
      <c r="C124" s="18" t="s">
        <v>76</v>
      </c>
      <c r="D124" s="18" t="s">
        <v>9</v>
      </c>
      <c r="E124" s="18" t="s">
        <v>7</v>
      </c>
      <c r="F124" s="22">
        <v>2041.31</v>
      </c>
      <c r="G124" s="21">
        <v>1953.65</v>
      </c>
      <c r="H124" s="22">
        <v>1871.14</v>
      </c>
      <c r="I124" s="21">
        <v>1778.57</v>
      </c>
      <c r="J124" s="21">
        <v>1691.11</v>
      </c>
      <c r="K124" s="21">
        <v>1603.82</v>
      </c>
      <c r="L124" s="23">
        <v>1520.76</v>
      </c>
      <c r="M124" s="84">
        <v>12406.08</v>
      </c>
      <c r="N124" s="98">
        <f>SUM(F124:M124)</f>
        <v>24866.440000000002</v>
      </c>
      <c r="P124" s="101"/>
    </row>
    <row r="125" spans="1:103" x14ac:dyDescent="0.3">
      <c r="A125" s="18"/>
      <c r="B125" s="18"/>
      <c r="C125" s="18"/>
      <c r="D125" s="18"/>
      <c r="E125" s="18"/>
      <c r="F125" s="29">
        <f t="shared" ref="F125" si="110">SUM(F122:F124)</f>
        <v>55111.97</v>
      </c>
      <c r="G125" s="30">
        <f t="shared" ref="G125" si="111">SUM(G122:G124)</f>
        <v>54536.43</v>
      </c>
      <c r="H125" s="29">
        <f t="shared" ref="H125" si="112">SUM(H122:H124)</f>
        <v>53689.81</v>
      </c>
      <c r="I125" s="30">
        <f t="shared" ref="I125:J125" si="113">SUM(I122:I124)</f>
        <v>52739.98</v>
      </c>
      <c r="J125" s="30">
        <f t="shared" si="113"/>
        <v>51842.93</v>
      </c>
      <c r="K125" s="30">
        <f t="shared" ref="K125:L125" si="114">SUM(K122:K124)</f>
        <v>50947.17</v>
      </c>
      <c r="L125" s="30">
        <f t="shared" si="114"/>
        <v>50095</v>
      </c>
      <c r="M125" s="86">
        <f t="shared" ref="M125" si="115">SUM(M122:M124)</f>
        <v>696404.03999999992</v>
      </c>
      <c r="N125" s="31">
        <f>SUM(F125:M125)</f>
        <v>1065367.3299999998</v>
      </c>
      <c r="P125" s="101"/>
    </row>
    <row r="126" spans="1:103" x14ac:dyDescent="0.3">
      <c r="A126" s="32"/>
      <c r="B126" s="32"/>
      <c r="C126" s="32"/>
      <c r="D126" s="32"/>
      <c r="E126" s="32"/>
      <c r="F126" s="33"/>
      <c r="G126" s="34"/>
      <c r="H126" s="33"/>
      <c r="I126" s="34"/>
      <c r="J126" s="34"/>
      <c r="K126" s="34"/>
      <c r="L126" s="34"/>
      <c r="M126" s="87"/>
      <c r="N126" s="35"/>
      <c r="P126" s="101"/>
    </row>
    <row r="127" spans="1:103" s="1" customFormat="1" x14ac:dyDescent="0.3">
      <c r="A127" s="122" t="s">
        <v>155</v>
      </c>
      <c r="B127" s="122"/>
      <c r="C127" s="122"/>
      <c r="D127" s="122"/>
      <c r="E127" s="122"/>
      <c r="F127" s="122"/>
      <c r="G127" s="122"/>
      <c r="H127" s="122"/>
      <c r="I127" s="122"/>
      <c r="J127" s="122"/>
      <c r="K127" s="122"/>
      <c r="L127" s="122"/>
      <c r="M127" s="122"/>
      <c r="N127" s="38"/>
      <c r="P127" s="104"/>
    </row>
    <row r="128" spans="1:103" x14ac:dyDescent="0.3">
      <c r="A128" s="18" t="s">
        <v>62</v>
      </c>
      <c r="B128" s="19" t="s">
        <v>30</v>
      </c>
      <c r="C128" s="18" t="s">
        <v>74</v>
      </c>
      <c r="D128" s="18" t="s">
        <v>6</v>
      </c>
      <c r="E128" s="18" t="s">
        <v>7</v>
      </c>
      <c r="F128" s="20">
        <v>22204</v>
      </c>
      <c r="G128" s="21">
        <v>22204</v>
      </c>
      <c r="H128" s="22">
        <v>22204</v>
      </c>
      <c r="I128" s="21">
        <v>22204</v>
      </c>
      <c r="J128" s="21">
        <v>22204</v>
      </c>
      <c r="K128" s="21">
        <v>22204</v>
      </c>
      <c r="L128" s="23">
        <v>22204</v>
      </c>
      <c r="M128" s="84">
        <v>383019</v>
      </c>
      <c r="N128" s="98">
        <f>SUM(F128:M128)</f>
        <v>538447</v>
      </c>
      <c r="P128" s="110">
        <f>F128</f>
        <v>22204</v>
      </c>
    </row>
    <row r="129" spans="1:16" x14ac:dyDescent="0.3">
      <c r="A129" s="18" t="s">
        <v>62</v>
      </c>
      <c r="B129" s="19" t="s">
        <v>30</v>
      </c>
      <c r="C129" s="18" t="s">
        <v>75</v>
      </c>
      <c r="D129" s="18" t="s">
        <v>8</v>
      </c>
      <c r="E129" s="18" t="s">
        <v>7</v>
      </c>
      <c r="F129" s="22">
        <v>20844.88</v>
      </c>
      <c r="G129" s="21">
        <v>19763.05</v>
      </c>
      <c r="H129" s="22">
        <v>18957.18</v>
      </c>
      <c r="I129" s="21">
        <v>18049.32</v>
      </c>
      <c r="J129" s="21">
        <v>17193.63</v>
      </c>
      <c r="K129" s="21">
        <v>16339.12</v>
      </c>
      <c r="L129" s="23">
        <v>15527.95</v>
      </c>
      <c r="M129" s="84">
        <v>132517.97</v>
      </c>
      <c r="N129" s="98">
        <f>SUM(F129:M129)</f>
        <v>259193.09999999998</v>
      </c>
      <c r="P129" s="101"/>
    </row>
    <row r="130" spans="1:16" x14ac:dyDescent="0.3">
      <c r="A130" s="18"/>
      <c r="B130" s="18"/>
      <c r="C130" s="18"/>
      <c r="D130" s="18"/>
      <c r="E130" s="18"/>
      <c r="F130" s="29">
        <f t="shared" ref="F130" si="116">SUM(F127:F129)</f>
        <v>43048.880000000005</v>
      </c>
      <c r="G130" s="30">
        <f t="shared" ref="G130" si="117">SUM(G127:G129)</f>
        <v>41967.05</v>
      </c>
      <c r="H130" s="29">
        <f t="shared" ref="H130" si="118">SUM(H127:H129)</f>
        <v>41161.18</v>
      </c>
      <c r="I130" s="30">
        <f t="shared" ref="I130:J130" si="119">SUM(I127:I129)</f>
        <v>40253.32</v>
      </c>
      <c r="J130" s="30">
        <f t="shared" si="119"/>
        <v>39397.630000000005</v>
      </c>
      <c r="K130" s="30">
        <f t="shared" ref="K130:L130" si="120">SUM(K127:K129)</f>
        <v>38543.120000000003</v>
      </c>
      <c r="L130" s="30">
        <f t="shared" si="120"/>
        <v>37731.949999999997</v>
      </c>
      <c r="M130" s="86">
        <f t="shared" ref="M130" si="121">SUM(M127:M129)</f>
        <v>515536.97</v>
      </c>
      <c r="N130" s="31">
        <f>SUM(F130:M130)</f>
        <v>797640.1</v>
      </c>
      <c r="P130" s="101"/>
    </row>
    <row r="131" spans="1:16" x14ac:dyDescent="0.3">
      <c r="A131" s="32"/>
      <c r="B131" s="51"/>
      <c r="C131" s="32"/>
      <c r="D131" s="32"/>
      <c r="E131" s="32"/>
      <c r="F131" s="33"/>
      <c r="G131" s="34"/>
      <c r="H131" s="33"/>
      <c r="I131" s="34"/>
      <c r="J131" s="34"/>
      <c r="K131" s="34"/>
      <c r="L131" s="34"/>
      <c r="M131" s="87"/>
      <c r="N131" s="35"/>
      <c r="P131" s="101"/>
    </row>
    <row r="132" spans="1:16" s="1" customFormat="1" x14ac:dyDescent="0.3">
      <c r="A132" s="122" t="s">
        <v>156</v>
      </c>
      <c r="B132" s="122"/>
      <c r="C132" s="122"/>
      <c r="D132" s="122"/>
      <c r="E132" s="122"/>
      <c r="F132" s="122"/>
      <c r="G132" s="122"/>
      <c r="H132" s="122"/>
      <c r="I132" s="122"/>
      <c r="J132" s="122"/>
      <c r="K132" s="122"/>
      <c r="L132" s="122"/>
      <c r="M132" s="122"/>
      <c r="N132" s="38"/>
      <c r="P132" s="104"/>
    </row>
    <row r="133" spans="1:16" x14ac:dyDescent="0.3">
      <c r="A133" s="18" t="s">
        <v>63</v>
      </c>
      <c r="B133" s="19" t="s">
        <v>31</v>
      </c>
      <c r="C133" s="18" t="s">
        <v>74</v>
      </c>
      <c r="D133" s="18" t="s">
        <v>32</v>
      </c>
      <c r="E133" s="18" t="s">
        <v>7</v>
      </c>
      <c r="F133" s="20"/>
      <c r="G133" s="21"/>
      <c r="H133" s="22"/>
      <c r="I133" s="21"/>
      <c r="J133" s="21"/>
      <c r="K133" s="21"/>
      <c r="L133" s="23"/>
      <c r="M133" s="84"/>
      <c r="N133" s="98">
        <f>SUM(F133:M133)</f>
        <v>0</v>
      </c>
      <c r="P133" s="101"/>
    </row>
    <row r="134" spans="1:16" x14ac:dyDescent="0.3">
      <c r="A134" s="18" t="s">
        <v>63</v>
      </c>
      <c r="B134" s="19" t="s">
        <v>31</v>
      </c>
      <c r="C134" s="18" t="s">
        <v>75</v>
      </c>
      <c r="D134" s="18" t="s">
        <v>8</v>
      </c>
      <c r="E134" s="18" t="s">
        <v>7</v>
      </c>
      <c r="F134" s="22">
        <v>0.42</v>
      </c>
      <c r="G134" s="21"/>
      <c r="H134" s="22"/>
      <c r="I134" s="21"/>
      <c r="J134" s="21"/>
      <c r="K134" s="21"/>
      <c r="L134" s="23"/>
      <c r="M134" s="84"/>
      <c r="N134" s="98">
        <f>SUM(F134:M134)</f>
        <v>0.42</v>
      </c>
      <c r="P134" s="101"/>
    </row>
    <row r="135" spans="1:16" x14ac:dyDescent="0.3">
      <c r="A135" s="18"/>
      <c r="B135" s="18"/>
      <c r="C135" s="18"/>
      <c r="D135" s="18"/>
      <c r="E135" s="18"/>
      <c r="F135" s="29">
        <f t="shared" ref="F135:M135" si="122">SUM(F133:F134)</f>
        <v>0.42</v>
      </c>
      <c r="G135" s="30">
        <f t="shared" si="122"/>
        <v>0</v>
      </c>
      <c r="H135" s="29">
        <f t="shared" si="122"/>
        <v>0</v>
      </c>
      <c r="I135" s="30">
        <f t="shared" si="122"/>
        <v>0</v>
      </c>
      <c r="J135" s="30">
        <f t="shared" si="122"/>
        <v>0</v>
      </c>
      <c r="K135" s="30">
        <f t="shared" si="122"/>
        <v>0</v>
      </c>
      <c r="L135" s="30">
        <f t="shared" si="122"/>
        <v>0</v>
      </c>
      <c r="M135" s="86">
        <f t="shared" si="122"/>
        <v>0</v>
      </c>
      <c r="N135" s="31">
        <f>SUM(F135:M135)</f>
        <v>0.42</v>
      </c>
      <c r="P135" s="101"/>
    </row>
    <row r="136" spans="1:16" x14ac:dyDescent="0.3">
      <c r="A136" s="32"/>
      <c r="B136" s="32"/>
      <c r="C136" s="32"/>
      <c r="D136" s="32"/>
      <c r="E136" s="32"/>
      <c r="F136" s="33"/>
      <c r="G136" s="34"/>
      <c r="H136" s="33"/>
      <c r="I136" s="34"/>
      <c r="J136" s="34"/>
      <c r="K136" s="34"/>
      <c r="L136" s="34"/>
      <c r="M136" s="87"/>
      <c r="N136" s="35"/>
      <c r="P136" s="101"/>
    </row>
    <row r="137" spans="1:16" s="1" customFormat="1" x14ac:dyDescent="0.3">
      <c r="A137" s="122" t="s">
        <v>101</v>
      </c>
      <c r="B137" s="122"/>
      <c r="C137" s="122"/>
      <c r="D137" s="122"/>
      <c r="E137" s="122"/>
      <c r="F137" s="122"/>
      <c r="G137" s="122"/>
      <c r="H137" s="122"/>
      <c r="I137" s="122"/>
      <c r="J137" s="122"/>
      <c r="K137" s="122"/>
      <c r="L137" s="122"/>
      <c r="M137" s="122"/>
      <c r="N137" s="38"/>
      <c r="P137" s="104"/>
    </row>
    <row r="138" spans="1:16" x14ac:dyDescent="0.3">
      <c r="A138" s="18" t="s">
        <v>64</v>
      </c>
      <c r="B138" s="19" t="s">
        <v>33</v>
      </c>
      <c r="C138" s="18" t="s">
        <v>74</v>
      </c>
      <c r="D138" s="18" t="s">
        <v>34</v>
      </c>
      <c r="E138" s="18" t="s">
        <v>7</v>
      </c>
      <c r="F138" s="20">
        <v>24080</v>
      </c>
      <c r="G138" s="21">
        <v>24080</v>
      </c>
      <c r="H138" s="22">
        <v>24080</v>
      </c>
      <c r="I138" s="21">
        <v>24080</v>
      </c>
      <c r="J138" s="21">
        <v>24080</v>
      </c>
      <c r="K138" s="21"/>
      <c r="L138" s="23"/>
      <c r="M138" s="84"/>
      <c r="N138" s="98">
        <f>SUM(F138:M138)</f>
        <v>120400</v>
      </c>
      <c r="P138" s="101"/>
    </row>
    <row r="139" spans="1:16" x14ac:dyDescent="0.3">
      <c r="A139" s="18" t="s">
        <v>64</v>
      </c>
      <c r="B139" s="19" t="s">
        <v>33</v>
      </c>
      <c r="C139" s="18" t="s">
        <v>75</v>
      </c>
      <c r="D139" s="18" t="s">
        <v>8</v>
      </c>
      <c r="E139" s="18" t="s">
        <v>7</v>
      </c>
      <c r="F139" s="22">
        <v>295.95999999999998</v>
      </c>
      <c r="G139" s="21">
        <v>234.74</v>
      </c>
      <c r="H139" s="22">
        <v>174.04</v>
      </c>
      <c r="I139" s="21">
        <v>112.5</v>
      </c>
      <c r="J139" s="21">
        <v>51.46</v>
      </c>
      <c r="K139" s="21">
        <v>2.09</v>
      </c>
      <c r="L139" s="23"/>
      <c r="M139" s="84"/>
      <c r="N139" s="98">
        <f>SUM(F139:M139)</f>
        <v>870.79000000000008</v>
      </c>
      <c r="P139" s="101"/>
    </row>
    <row r="140" spans="1:16" x14ac:dyDescent="0.3">
      <c r="A140" s="18"/>
      <c r="B140" s="18"/>
      <c r="C140" s="18"/>
      <c r="D140" s="18"/>
      <c r="E140" s="18"/>
      <c r="F140" s="29">
        <f t="shared" ref="F140:M140" si="123">SUM(F138:F139)</f>
        <v>24375.96</v>
      </c>
      <c r="G140" s="30">
        <f t="shared" si="123"/>
        <v>24314.74</v>
      </c>
      <c r="H140" s="29">
        <f t="shared" si="123"/>
        <v>24254.04</v>
      </c>
      <c r="I140" s="30">
        <f t="shared" si="123"/>
        <v>24192.5</v>
      </c>
      <c r="J140" s="30">
        <f t="shared" si="123"/>
        <v>24131.46</v>
      </c>
      <c r="K140" s="30">
        <f t="shared" si="123"/>
        <v>2.09</v>
      </c>
      <c r="L140" s="30">
        <f t="shared" si="123"/>
        <v>0</v>
      </c>
      <c r="M140" s="86">
        <f t="shared" si="123"/>
        <v>0</v>
      </c>
      <c r="N140" s="31">
        <f>SUM(F140:M140)</f>
        <v>121270.78999999998</v>
      </c>
      <c r="P140" s="101"/>
    </row>
    <row r="141" spans="1:16" x14ac:dyDescent="0.3">
      <c r="A141" s="32"/>
      <c r="B141" s="32"/>
      <c r="C141" s="32"/>
      <c r="D141" s="32"/>
      <c r="E141" s="32"/>
      <c r="F141" s="33"/>
      <c r="G141" s="34"/>
      <c r="H141" s="33"/>
      <c r="I141" s="34"/>
      <c r="J141" s="34"/>
      <c r="K141" s="34"/>
      <c r="L141" s="34"/>
      <c r="M141" s="87"/>
      <c r="N141" s="35"/>
      <c r="P141" s="101"/>
    </row>
    <row r="142" spans="1:16" s="1" customFormat="1" x14ac:dyDescent="0.3">
      <c r="A142" s="122" t="s">
        <v>157</v>
      </c>
      <c r="B142" s="122"/>
      <c r="C142" s="122"/>
      <c r="D142" s="122"/>
      <c r="E142" s="122"/>
      <c r="F142" s="122"/>
      <c r="G142" s="122"/>
      <c r="H142" s="122"/>
      <c r="I142" s="122"/>
      <c r="J142" s="122"/>
      <c r="K142" s="122"/>
      <c r="L142" s="122"/>
      <c r="M142" s="122"/>
      <c r="N142" s="38"/>
      <c r="P142" s="104"/>
    </row>
    <row r="143" spans="1:16" x14ac:dyDescent="0.3">
      <c r="A143" s="18" t="s">
        <v>65</v>
      </c>
      <c r="B143" s="19" t="s">
        <v>35</v>
      </c>
      <c r="C143" s="18" t="s">
        <v>74</v>
      </c>
      <c r="D143" s="18" t="s">
        <v>6</v>
      </c>
      <c r="E143" s="18" t="s">
        <v>7</v>
      </c>
      <c r="F143" s="20">
        <v>7012</v>
      </c>
      <c r="G143" s="21">
        <v>7012</v>
      </c>
      <c r="H143" s="22">
        <v>7012</v>
      </c>
      <c r="I143" s="21">
        <v>7012</v>
      </c>
      <c r="J143" s="21">
        <v>7012</v>
      </c>
      <c r="K143" s="21">
        <v>3506</v>
      </c>
      <c r="L143" s="23"/>
      <c r="M143" s="84"/>
      <c r="N143" s="98">
        <f>SUM(F143:M143)</f>
        <v>38566</v>
      </c>
      <c r="P143" s="101"/>
    </row>
    <row r="144" spans="1:16" x14ac:dyDescent="0.3">
      <c r="A144" s="18" t="s">
        <v>65</v>
      </c>
      <c r="B144" s="19" t="s">
        <v>35</v>
      </c>
      <c r="C144" s="18" t="s">
        <v>75</v>
      </c>
      <c r="D144" s="18" t="s">
        <v>8</v>
      </c>
      <c r="E144" s="18" t="s">
        <v>7</v>
      </c>
      <c r="F144" s="22">
        <v>916.89</v>
      </c>
      <c r="G144" s="21">
        <v>783.22</v>
      </c>
      <c r="H144" s="22">
        <v>604.25</v>
      </c>
      <c r="I144" s="21">
        <v>422.28</v>
      </c>
      <c r="J144" s="21">
        <v>242.07</v>
      </c>
      <c r="K144" s="21">
        <v>55.8</v>
      </c>
      <c r="L144" s="23"/>
      <c r="M144" s="84"/>
      <c r="N144" s="98">
        <f>SUM(F144:M144)</f>
        <v>3024.5100000000007</v>
      </c>
      <c r="P144" s="101"/>
    </row>
    <row r="145" spans="1:16" x14ac:dyDescent="0.3">
      <c r="A145" s="18"/>
      <c r="B145" s="18"/>
      <c r="C145" s="18"/>
      <c r="D145" s="18"/>
      <c r="E145" s="18"/>
      <c r="F145" s="29">
        <f t="shared" ref="F145:M145" si="124">SUM(F143:F144)</f>
        <v>7928.89</v>
      </c>
      <c r="G145" s="30">
        <f t="shared" si="124"/>
        <v>7795.22</v>
      </c>
      <c r="H145" s="29">
        <f t="shared" si="124"/>
        <v>7616.25</v>
      </c>
      <c r="I145" s="30">
        <f t="shared" si="124"/>
        <v>7434.28</v>
      </c>
      <c r="J145" s="30">
        <f t="shared" si="124"/>
        <v>7254.07</v>
      </c>
      <c r="K145" s="30">
        <f t="shared" si="124"/>
        <v>3561.8</v>
      </c>
      <c r="L145" s="30">
        <f t="shared" si="124"/>
        <v>0</v>
      </c>
      <c r="M145" s="86">
        <f t="shared" si="124"/>
        <v>0</v>
      </c>
      <c r="N145" s="31">
        <f>SUM(F145:M145)</f>
        <v>41590.51</v>
      </c>
      <c r="P145" s="101"/>
    </row>
    <row r="146" spans="1:16" x14ac:dyDescent="0.3">
      <c r="A146" s="32"/>
      <c r="B146" s="32"/>
      <c r="C146" s="32"/>
      <c r="D146" s="32"/>
      <c r="E146" s="32"/>
      <c r="F146" s="33"/>
      <c r="G146" s="34"/>
      <c r="H146" s="33"/>
      <c r="I146" s="34"/>
      <c r="J146" s="34"/>
      <c r="K146" s="34"/>
      <c r="L146" s="34"/>
      <c r="M146" s="87"/>
      <c r="N146" s="35"/>
      <c r="P146" s="101"/>
    </row>
    <row r="147" spans="1:16" s="1" customFormat="1" x14ac:dyDescent="0.3">
      <c r="A147" s="122" t="s">
        <v>158</v>
      </c>
      <c r="B147" s="122"/>
      <c r="C147" s="122"/>
      <c r="D147" s="122"/>
      <c r="E147" s="122"/>
      <c r="F147" s="122"/>
      <c r="G147" s="122"/>
      <c r="H147" s="122"/>
      <c r="I147" s="122"/>
      <c r="J147" s="122"/>
      <c r="K147" s="122"/>
      <c r="L147" s="122"/>
      <c r="M147" s="122"/>
      <c r="N147" s="38"/>
      <c r="P147" s="104"/>
    </row>
    <row r="148" spans="1:16" x14ac:dyDescent="0.3">
      <c r="A148" s="18" t="s">
        <v>66</v>
      </c>
      <c r="B148" s="19" t="s">
        <v>36</v>
      </c>
      <c r="C148" s="18" t="s">
        <v>74</v>
      </c>
      <c r="D148" s="18" t="s">
        <v>6</v>
      </c>
      <c r="E148" s="18" t="s">
        <v>7</v>
      </c>
      <c r="F148" s="52">
        <v>11204.6</v>
      </c>
      <c r="G148" s="53">
        <v>11204.6</v>
      </c>
      <c r="H148" s="54">
        <v>11204.6</v>
      </c>
      <c r="I148" s="53">
        <v>11204.6</v>
      </c>
      <c r="J148" s="53">
        <v>11204.6</v>
      </c>
      <c r="K148" s="53">
        <v>2801.3</v>
      </c>
      <c r="L148" s="53"/>
      <c r="M148" s="92"/>
      <c r="N148" s="98">
        <f>SUM(F148:M148)</f>
        <v>58824.3</v>
      </c>
      <c r="P148" s="101"/>
    </row>
    <row r="149" spans="1:16" x14ac:dyDescent="0.3">
      <c r="A149" s="18"/>
      <c r="B149" s="19"/>
      <c r="C149" s="18" t="s">
        <v>75</v>
      </c>
      <c r="D149" s="18" t="s">
        <v>8</v>
      </c>
      <c r="E149" s="18" t="s">
        <v>7</v>
      </c>
      <c r="F149" s="54">
        <v>1396.52</v>
      </c>
      <c r="G149" s="53">
        <v>1179.56</v>
      </c>
      <c r="H149" s="54">
        <v>893.34</v>
      </c>
      <c r="I149" s="53">
        <v>602.79999999999995</v>
      </c>
      <c r="J149" s="53">
        <v>314.81</v>
      </c>
      <c r="K149" s="53">
        <v>49.32</v>
      </c>
      <c r="L149" s="55"/>
      <c r="M149" s="88"/>
      <c r="N149" s="98">
        <f>SUM(F149:M149)</f>
        <v>4436.3500000000004</v>
      </c>
      <c r="P149" s="101"/>
    </row>
    <row r="150" spans="1:16" x14ac:dyDescent="0.3">
      <c r="A150" s="18"/>
      <c r="B150" s="18"/>
      <c r="C150" s="18"/>
      <c r="D150" s="18"/>
      <c r="E150" s="18"/>
      <c r="F150" s="29">
        <f t="shared" ref="F150:M150" si="125">SUM(F148:F149)</f>
        <v>12601.12</v>
      </c>
      <c r="G150" s="30">
        <f t="shared" si="125"/>
        <v>12384.16</v>
      </c>
      <c r="H150" s="29">
        <f t="shared" si="125"/>
        <v>12097.94</v>
      </c>
      <c r="I150" s="30">
        <f t="shared" si="125"/>
        <v>11807.4</v>
      </c>
      <c r="J150" s="30">
        <f t="shared" si="125"/>
        <v>11519.41</v>
      </c>
      <c r="K150" s="30">
        <f t="shared" si="125"/>
        <v>2850.6200000000003</v>
      </c>
      <c r="L150" s="30">
        <f t="shared" si="125"/>
        <v>0</v>
      </c>
      <c r="M150" s="86">
        <f t="shared" si="125"/>
        <v>0</v>
      </c>
      <c r="N150" s="31">
        <f>SUM(F150:M150)</f>
        <v>63260.65</v>
      </c>
      <c r="P150" s="101"/>
    </row>
    <row r="151" spans="1:16" x14ac:dyDescent="0.3">
      <c r="A151" s="32"/>
      <c r="B151" s="32"/>
      <c r="C151" s="32"/>
      <c r="D151" s="32"/>
      <c r="E151" s="32"/>
      <c r="F151" s="33"/>
      <c r="G151" s="34"/>
      <c r="H151" s="33"/>
      <c r="I151" s="34"/>
      <c r="J151" s="34"/>
      <c r="K151" s="34"/>
      <c r="L151" s="34"/>
      <c r="M151" s="87"/>
      <c r="N151" s="35"/>
      <c r="P151" s="101"/>
    </row>
    <row r="152" spans="1:16" s="1" customFormat="1" x14ac:dyDescent="0.3">
      <c r="A152" s="122" t="s">
        <v>159</v>
      </c>
      <c r="B152" s="122"/>
      <c r="C152" s="122"/>
      <c r="D152" s="122"/>
      <c r="E152" s="122"/>
      <c r="F152" s="122"/>
      <c r="G152" s="122"/>
      <c r="H152" s="122"/>
      <c r="I152" s="122"/>
      <c r="J152" s="122"/>
      <c r="K152" s="122"/>
      <c r="L152" s="122"/>
      <c r="M152" s="122"/>
      <c r="N152" s="38"/>
      <c r="P152" s="104"/>
    </row>
    <row r="153" spans="1:16" x14ac:dyDescent="0.3">
      <c r="A153" s="18" t="s">
        <v>67</v>
      </c>
      <c r="B153" s="19" t="s">
        <v>37</v>
      </c>
      <c r="C153" s="18" t="s">
        <v>74</v>
      </c>
      <c r="D153" s="18" t="s">
        <v>6</v>
      </c>
      <c r="E153" s="18" t="s">
        <v>7</v>
      </c>
      <c r="F153" s="20">
        <v>20000</v>
      </c>
      <c r="G153" s="21">
        <v>20000</v>
      </c>
      <c r="H153" s="22">
        <v>20000</v>
      </c>
      <c r="I153" s="21">
        <v>8694.7099999999991</v>
      </c>
      <c r="J153" s="21"/>
      <c r="K153" s="21"/>
      <c r="L153" s="23"/>
      <c r="M153" s="84"/>
      <c r="N153" s="98">
        <f>SUM(F153:M153)</f>
        <v>68694.709999999992</v>
      </c>
      <c r="P153" s="101"/>
    </row>
    <row r="154" spans="1:16" x14ac:dyDescent="0.3">
      <c r="A154" s="18" t="s">
        <v>67</v>
      </c>
      <c r="B154" s="19" t="s">
        <v>37</v>
      </c>
      <c r="C154" s="18" t="s">
        <v>75</v>
      </c>
      <c r="D154" s="18" t="s">
        <v>8</v>
      </c>
      <c r="E154" s="18" t="s">
        <v>7</v>
      </c>
      <c r="F154" s="22">
        <v>1664.3</v>
      </c>
      <c r="G154" s="21">
        <v>1209.3399999999999</v>
      </c>
      <c r="H154" s="22">
        <v>679.68</v>
      </c>
      <c r="I154" s="21">
        <v>161.11000000000001</v>
      </c>
      <c r="J154" s="21"/>
      <c r="K154" s="21"/>
      <c r="L154" s="23"/>
      <c r="M154" s="84"/>
      <c r="N154" s="98">
        <f>SUM(F154:M154)</f>
        <v>3714.43</v>
      </c>
      <c r="P154" s="101"/>
    </row>
    <row r="155" spans="1:16" x14ac:dyDescent="0.3">
      <c r="A155" s="18"/>
      <c r="B155" s="18"/>
      <c r="C155" s="18"/>
      <c r="D155" s="18"/>
      <c r="E155" s="18"/>
      <c r="F155" s="29">
        <f t="shared" ref="F155:M155" si="126">SUM(F153:F154)</f>
        <v>21664.3</v>
      </c>
      <c r="G155" s="30">
        <f t="shared" si="126"/>
        <v>21209.34</v>
      </c>
      <c r="H155" s="29">
        <f t="shared" si="126"/>
        <v>20679.68</v>
      </c>
      <c r="I155" s="30">
        <f t="shared" si="126"/>
        <v>8855.82</v>
      </c>
      <c r="J155" s="30">
        <f t="shared" si="126"/>
        <v>0</v>
      </c>
      <c r="K155" s="30">
        <f t="shared" si="126"/>
        <v>0</v>
      </c>
      <c r="L155" s="30">
        <f t="shared" si="126"/>
        <v>0</v>
      </c>
      <c r="M155" s="86">
        <f t="shared" si="126"/>
        <v>0</v>
      </c>
      <c r="N155" s="31">
        <f>SUM(F155:M155)</f>
        <v>72409.14</v>
      </c>
      <c r="P155" s="101"/>
    </row>
    <row r="156" spans="1:16" x14ac:dyDescent="0.3">
      <c r="A156" s="32"/>
      <c r="B156" s="32"/>
      <c r="C156" s="32"/>
      <c r="D156" s="32"/>
      <c r="E156" s="32"/>
      <c r="F156" s="33"/>
      <c r="G156" s="34"/>
      <c r="H156" s="33"/>
      <c r="I156" s="34"/>
      <c r="J156" s="34"/>
      <c r="K156" s="34"/>
      <c r="L156" s="34"/>
      <c r="M156" s="87"/>
      <c r="N156" s="35"/>
      <c r="P156" s="101"/>
    </row>
    <row r="157" spans="1:16" s="1" customFormat="1" x14ac:dyDescent="0.3">
      <c r="A157" s="122" t="s">
        <v>103</v>
      </c>
      <c r="B157" s="122"/>
      <c r="C157" s="122"/>
      <c r="D157" s="122"/>
      <c r="E157" s="122"/>
      <c r="F157" s="122"/>
      <c r="G157" s="122"/>
      <c r="H157" s="122"/>
      <c r="I157" s="122"/>
      <c r="J157" s="122"/>
      <c r="K157" s="122"/>
      <c r="L157" s="122"/>
      <c r="M157" s="122"/>
      <c r="N157" s="38"/>
      <c r="P157" s="104"/>
    </row>
    <row r="158" spans="1:16" x14ac:dyDescent="0.3">
      <c r="A158" s="18" t="s">
        <v>68</v>
      </c>
      <c r="B158" s="19" t="s">
        <v>38</v>
      </c>
      <c r="C158" s="18" t="s">
        <v>74</v>
      </c>
      <c r="D158" s="18" t="s">
        <v>6</v>
      </c>
      <c r="E158" s="18" t="s">
        <v>7</v>
      </c>
      <c r="F158" s="20">
        <v>36492</v>
      </c>
      <c r="G158" s="21">
        <v>36492</v>
      </c>
      <c r="H158" s="22">
        <v>36492</v>
      </c>
      <c r="I158" s="21">
        <v>36492</v>
      </c>
      <c r="J158" s="21">
        <v>36492</v>
      </c>
      <c r="K158" s="21">
        <v>36492</v>
      </c>
      <c r="L158" s="23">
        <v>36492</v>
      </c>
      <c r="M158" s="84">
        <v>127722</v>
      </c>
      <c r="N158" s="98">
        <f>SUM(F158:M158)</f>
        <v>383166</v>
      </c>
      <c r="P158" s="101"/>
    </row>
    <row r="159" spans="1:16" x14ac:dyDescent="0.3">
      <c r="A159" s="18" t="s">
        <v>68</v>
      </c>
      <c r="B159" s="19" t="s">
        <v>38</v>
      </c>
      <c r="C159" s="18" t="s">
        <v>75</v>
      </c>
      <c r="D159" s="18" t="s">
        <v>8</v>
      </c>
      <c r="E159" s="18" t="s">
        <v>7</v>
      </c>
      <c r="F159" s="22">
        <v>9908.4599999999991</v>
      </c>
      <c r="G159" s="21">
        <v>9312.0400000000009</v>
      </c>
      <c r="H159" s="22">
        <v>8336.1299999999992</v>
      </c>
      <c r="I159" s="21">
        <v>7316.56</v>
      </c>
      <c r="J159" s="21">
        <v>6320.17</v>
      </c>
      <c r="K159" s="21">
        <v>5325.18</v>
      </c>
      <c r="L159" s="23">
        <v>4343.12</v>
      </c>
      <c r="M159" s="84">
        <v>7355.46</v>
      </c>
      <c r="N159" s="98">
        <f>SUM(F159:M159)</f>
        <v>58217.119999999995</v>
      </c>
      <c r="P159" s="101"/>
    </row>
    <row r="160" spans="1:16" x14ac:dyDescent="0.3">
      <c r="A160" s="18"/>
      <c r="B160" s="18"/>
      <c r="C160" s="18"/>
      <c r="D160" s="18"/>
      <c r="E160" s="18"/>
      <c r="F160" s="29">
        <f t="shared" ref="F160:M160" si="127">SUM(F158:F159)</f>
        <v>46400.46</v>
      </c>
      <c r="G160" s="30">
        <f t="shared" si="127"/>
        <v>45804.04</v>
      </c>
      <c r="H160" s="29">
        <f t="shared" si="127"/>
        <v>44828.13</v>
      </c>
      <c r="I160" s="30">
        <f t="shared" si="127"/>
        <v>43808.56</v>
      </c>
      <c r="J160" s="30">
        <f t="shared" si="127"/>
        <v>42812.17</v>
      </c>
      <c r="K160" s="30">
        <f t="shared" si="127"/>
        <v>41817.18</v>
      </c>
      <c r="L160" s="30">
        <f t="shared" si="127"/>
        <v>40835.120000000003</v>
      </c>
      <c r="M160" s="86">
        <f t="shared" si="127"/>
        <v>135077.46</v>
      </c>
      <c r="N160" s="31">
        <f>SUM(F160:M160)</f>
        <v>441383.12</v>
      </c>
      <c r="P160" s="101"/>
    </row>
    <row r="161" spans="1:16" x14ac:dyDescent="0.3">
      <c r="A161" s="32"/>
      <c r="B161" s="32"/>
      <c r="C161" s="32"/>
      <c r="D161" s="32"/>
      <c r="E161" s="32"/>
      <c r="F161" s="33"/>
      <c r="G161" s="34"/>
      <c r="H161" s="33"/>
      <c r="I161" s="34"/>
      <c r="J161" s="34"/>
      <c r="K161" s="34"/>
      <c r="L161" s="34"/>
      <c r="M161" s="87"/>
      <c r="N161" s="35"/>
      <c r="P161" s="101"/>
    </row>
    <row r="162" spans="1:16" s="1" customFormat="1" x14ac:dyDescent="0.3">
      <c r="A162" s="122" t="s">
        <v>104</v>
      </c>
      <c r="B162" s="122"/>
      <c r="C162" s="122"/>
      <c r="D162" s="122"/>
      <c r="E162" s="122"/>
      <c r="F162" s="122"/>
      <c r="G162" s="122"/>
      <c r="H162" s="122"/>
      <c r="I162" s="122"/>
      <c r="J162" s="122"/>
      <c r="K162" s="122"/>
      <c r="L162" s="122"/>
      <c r="M162" s="122"/>
      <c r="N162" s="38"/>
      <c r="P162" s="104"/>
    </row>
    <row r="163" spans="1:16" x14ac:dyDescent="0.3">
      <c r="A163" s="18" t="s">
        <v>69</v>
      </c>
      <c r="B163" s="19" t="s">
        <v>39</v>
      </c>
      <c r="C163" s="18" t="s">
        <v>74</v>
      </c>
      <c r="D163" s="18" t="s">
        <v>6</v>
      </c>
      <c r="E163" s="18" t="s">
        <v>7</v>
      </c>
      <c r="F163" s="20">
        <v>736</v>
      </c>
      <c r="G163" s="21">
        <v>736</v>
      </c>
      <c r="H163" s="22">
        <v>736</v>
      </c>
      <c r="I163" s="21">
        <v>736</v>
      </c>
      <c r="J163" s="21">
        <v>736</v>
      </c>
      <c r="K163" s="21">
        <v>736</v>
      </c>
      <c r="L163" s="23">
        <v>736</v>
      </c>
      <c r="M163" s="84">
        <v>6440</v>
      </c>
      <c r="N163" s="98">
        <f>SUM(F163:M163)</f>
        <v>11592</v>
      </c>
      <c r="P163" s="110">
        <f>N163</f>
        <v>11592</v>
      </c>
    </row>
    <row r="164" spans="1:16" x14ac:dyDescent="0.3">
      <c r="A164" s="18" t="s">
        <v>69</v>
      </c>
      <c r="B164" s="19" t="s">
        <v>39</v>
      </c>
      <c r="C164" s="18" t="s">
        <v>75</v>
      </c>
      <c r="D164" s="18" t="s">
        <v>8</v>
      </c>
      <c r="E164" s="18" t="s">
        <v>7</v>
      </c>
      <c r="F164" s="22">
        <v>322.45999999999998</v>
      </c>
      <c r="G164" s="21">
        <v>309.87</v>
      </c>
      <c r="H164" s="22">
        <v>289.38</v>
      </c>
      <c r="I164" s="21">
        <v>267.33999999999997</v>
      </c>
      <c r="J164" s="21">
        <v>246.13</v>
      </c>
      <c r="K164" s="21">
        <v>224.91</v>
      </c>
      <c r="L164" s="23">
        <v>204.31</v>
      </c>
      <c r="M164" s="84">
        <v>877.83</v>
      </c>
      <c r="N164" s="98">
        <f>SUM(F164:M164)</f>
        <v>2742.23</v>
      </c>
      <c r="P164" s="101"/>
    </row>
    <row r="165" spans="1:16" x14ac:dyDescent="0.3">
      <c r="A165" s="18"/>
      <c r="B165" s="18"/>
      <c r="C165" s="18"/>
      <c r="D165" s="18"/>
      <c r="E165" s="18"/>
      <c r="F165" s="29">
        <f t="shared" ref="F165:M165" si="128">SUM(F163:F164)</f>
        <v>1058.46</v>
      </c>
      <c r="G165" s="30">
        <f t="shared" si="128"/>
        <v>1045.8699999999999</v>
      </c>
      <c r="H165" s="29">
        <f t="shared" si="128"/>
        <v>1025.3800000000001</v>
      </c>
      <c r="I165" s="30">
        <f t="shared" si="128"/>
        <v>1003.3399999999999</v>
      </c>
      <c r="J165" s="30">
        <f t="shared" si="128"/>
        <v>982.13</v>
      </c>
      <c r="K165" s="30">
        <f t="shared" si="128"/>
        <v>960.91</v>
      </c>
      <c r="L165" s="30">
        <f t="shared" si="128"/>
        <v>940.31</v>
      </c>
      <c r="M165" s="86">
        <f t="shared" si="128"/>
        <v>7317.83</v>
      </c>
      <c r="N165" s="31">
        <f>SUM(F165:M165)</f>
        <v>14334.23</v>
      </c>
      <c r="P165" s="101"/>
    </row>
    <row r="166" spans="1:16" x14ac:dyDescent="0.3">
      <c r="A166" s="32"/>
      <c r="B166" s="32"/>
      <c r="C166" s="32"/>
      <c r="D166" s="32"/>
      <c r="E166" s="32"/>
      <c r="F166" s="33"/>
      <c r="G166" s="34"/>
      <c r="H166" s="33"/>
      <c r="I166" s="34"/>
      <c r="J166" s="34"/>
      <c r="K166" s="34"/>
      <c r="L166" s="34"/>
      <c r="M166" s="87"/>
      <c r="N166" s="35"/>
      <c r="P166" s="101"/>
    </row>
    <row r="167" spans="1:16" s="1" customFormat="1" x14ac:dyDescent="0.3">
      <c r="A167" s="122" t="s">
        <v>108</v>
      </c>
      <c r="B167" s="122"/>
      <c r="C167" s="122"/>
      <c r="D167" s="122"/>
      <c r="E167" s="122"/>
      <c r="F167" s="122"/>
      <c r="G167" s="122"/>
      <c r="H167" s="122"/>
      <c r="I167" s="122"/>
      <c r="J167" s="122"/>
      <c r="K167" s="122"/>
      <c r="L167" s="122"/>
      <c r="M167" s="122"/>
      <c r="N167" s="38"/>
      <c r="P167" s="104"/>
    </row>
    <row r="168" spans="1:16" x14ac:dyDescent="0.3">
      <c r="A168" s="18" t="s">
        <v>70</v>
      </c>
      <c r="B168" s="19" t="s">
        <v>40</v>
      </c>
      <c r="C168" s="18" t="s">
        <v>74</v>
      </c>
      <c r="D168" s="18" t="s">
        <v>23</v>
      </c>
      <c r="E168" s="18" t="s">
        <v>7</v>
      </c>
      <c r="F168" s="20">
        <v>1264</v>
      </c>
      <c r="G168" s="21">
        <v>316</v>
      </c>
      <c r="H168" s="22"/>
      <c r="I168" s="21"/>
      <c r="J168" s="21"/>
      <c r="K168" s="21"/>
      <c r="L168" s="23"/>
      <c r="M168" s="84"/>
      <c r="N168" s="98">
        <f>SUM(F168:M168)</f>
        <v>1580</v>
      </c>
      <c r="P168" s="111">
        <v>244.71</v>
      </c>
    </row>
    <row r="169" spans="1:16" x14ac:dyDescent="0.3">
      <c r="A169" s="18" t="s">
        <v>70</v>
      </c>
      <c r="B169" s="19" t="s">
        <v>40</v>
      </c>
      <c r="C169" s="18" t="s">
        <v>75</v>
      </c>
      <c r="D169" s="18" t="s">
        <v>8</v>
      </c>
      <c r="E169" s="18" t="s">
        <v>7</v>
      </c>
      <c r="F169" s="22">
        <v>36.869999999999997</v>
      </c>
      <c r="G169" s="21">
        <v>4.2300000000000004</v>
      </c>
      <c r="H169" s="22"/>
      <c r="I169" s="21"/>
      <c r="J169" s="21"/>
      <c r="K169" s="21"/>
      <c r="L169" s="23"/>
      <c r="M169" s="84"/>
      <c r="N169" s="98">
        <f>SUM(F169:M169)</f>
        <v>41.099999999999994</v>
      </c>
      <c r="P169" s="101"/>
    </row>
    <row r="170" spans="1:16" x14ac:dyDescent="0.3">
      <c r="A170" s="18"/>
      <c r="B170" s="18"/>
      <c r="C170" s="18"/>
      <c r="D170" s="18"/>
      <c r="E170" s="18"/>
      <c r="F170" s="29">
        <f t="shared" ref="F170:M170" si="129">SUM(F168:F169)</f>
        <v>1300.8699999999999</v>
      </c>
      <c r="G170" s="30">
        <f t="shared" si="129"/>
        <v>320.23</v>
      </c>
      <c r="H170" s="29">
        <f t="shared" si="129"/>
        <v>0</v>
      </c>
      <c r="I170" s="30">
        <f t="shared" si="129"/>
        <v>0</v>
      </c>
      <c r="J170" s="30">
        <f t="shared" si="129"/>
        <v>0</v>
      </c>
      <c r="K170" s="30">
        <f t="shared" si="129"/>
        <v>0</v>
      </c>
      <c r="L170" s="30">
        <f t="shared" si="129"/>
        <v>0</v>
      </c>
      <c r="M170" s="86">
        <f t="shared" si="129"/>
        <v>0</v>
      </c>
      <c r="N170" s="31">
        <f>SUM(F170:M170)</f>
        <v>1621.1</v>
      </c>
      <c r="P170" s="101"/>
    </row>
    <row r="171" spans="1:16" x14ac:dyDescent="0.3">
      <c r="A171" s="32"/>
      <c r="B171" s="32"/>
      <c r="C171" s="32"/>
      <c r="D171" s="32"/>
      <c r="E171" s="32"/>
      <c r="F171" s="33"/>
      <c r="G171" s="34"/>
      <c r="H171" s="33"/>
      <c r="I171" s="34"/>
      <c r="J171" s="34"/>
      <c r="K171" s="34"/>
      <c r="L171" s="34"/>
      <c r="M171" s="87"/>
      <c r="N171" s="37"/>
      <c r="P171" s="101"/>
    </row>
    <row r="172" spans="1:16" s="1" customFormat="1" x14ac:dyDescent="0.3">
      <c r="A172" s="122" t="s">
        <v>105</v>
      </c>
      <c r="B172" s="122"/>
      <c r="C172" s="122"/>
      <c r="D172" s="122"/>
      <c r="E172" s="122"/>
      <c r="F172" s="122"/>
      <c r="G172" s="122"/>
      <c r="H172" s="122"/>
      <c r="I172" s="122"/>
      <c r="J172" s="122"/>
      <c r="K172" s="122"/>
      <c r="L172" s="122"/>
      <c r="M172" s="122"/>
      <c r="N172" s="40"/>
      <c r="P172" s="104"/>
    </row>
    <row r="173" spans="1:16" x14ac:dyDescent="0.3">
      <c r="A173" s="18" t="s">
        <v>71</v>
      </c>
      <c r="B173" s="19" t="s">
        <v>41</v>
      </c>
      <c r="C173" s="18" t="s">
        <v>74</v>
      </c>
      <c r="D173" s="18" t="s">
        <v>6</v>
      </c>
      <c r="E173" s="18" t="s">
        <v>7</v>
      </c>
      <c r="F173" s="20">
        <v>30120</v>
      </c>
      <c r="G173" s="21">
        <v>30120</v>
      </c>
      <c r="H173" s="22">
        <v>30120</v>
      </c>
      <c r="I173" s="21">
        <v>30120</v>
      </c>
      <c r="J173" s="21">
        <v>30120</v>
      </c>
      <c r="K173" s="21">
        <v>30120</v>
      </c>
      <c r="L173" s="23">
        <v>30120</v>
      </c>
      <c r="M173" s="84">
        <v>436701.69</v>
      </c>
      <c r="N173" s="98">
        <f>SUM(F173:M173)</f>
        <v>647541.68999999994</v>
      </c>
      <c r="P173" s="101"/>
    </row>
    <row r="174" spans="1:16" x14ac:dyDescent="0.3">
      <c r="A174" s="18" t="s">
        <v>71</v>
      </c>
      <c r="B174" s="19" t="s">
        <v>41</v>
      </c>
      <c r="C174" s="18" t="s">
        <v>75</v>
      </c>
      <c r="D174" s="18" t="s">
        <v>8</v>
      </c>
      <c r="E174" s="18" t="s">
        <v>7</v>
      </c>
      <c r="F174" s="22">
        <v>24554.25</v>
      </c>
      <c r="G174" s="21">
        <v>24043.95</v>
      </c>
      <c r="H174" s="22">
        <v>22922.02</v>
      </c>
      <c r="I174" s="21">
        <v>21677.03</v>
      </c>
      <c r="J174" s="21">
        <v>20495.21</v>
      </c>
      <c r="K174" s="21">
        <v>19315.009999999998</v>
      </c>
      <c r="L174" s="23">
        <v>18185.759999999998</v>
      </c>
      <c r="M174" s="84">
        <v>130253.16</v>
      </c>
      <c r="N174" s="98">
        <f>SUM(F174:M174)</f>
        <v>281446.39</v>
      </c>
      <c r="P174" s="101"/>
    </row>
    <row r="175" spans="1:16" x14ac:dyDescent="0.3">
      <c r="A175" s="18"/>
      <c r="B175" s="18"/>
      <c r="C175" s="18"/>
      <c r="D175" s="18"/>
      <c r="E175" s="18"/>
      <c r="F175" s="29">
        <f t="shared" ref="F175:M175" si="130">SUM(F173:F174)</f>
        <v>54674.25</v>
      </c>
      <c r="G175" s="30">
        <f t="shared" si="130"/>
        <v>54163.95</v>
      </c>
      <c r="H175" s="29">
        <f t="shared" si="130"/>
        <v>53042.020000000004</v>
      </c>
      <c r="I175" s="30">
        <f t="shared" si="130"/>
        <v>51797.03</v>
      </c>
      <c r="J175" s="30">
        <f t="shared" si="130"/>
        <v>50615.21</v>
      </c>
      <c r="K175" s="30">
        <f t="shared" si="130"/>
        <v>49435.009999999995</v>
      </c>
      <c r="L175" s="30">
        <f t="shared" si="130"/>
        <v>48305.759999999995</v>
      </c>
      <c r="M175" s="86">
        <f t="shared" si="130"/>
        <v>566954.85</v>
      </c>
      <c r="N175" s="31">
        <f>SUM(F175:M175)</f>
        <v>928988.08000000007</v>
      </c>
      <c r="P175" s="101"/>
    </row>
    <row r="176" spans="1:16" x14ac:dyDescent="0.3">
      <c r="A176" s="32"/>
      <c r="B176" s="32"/>
      <c r="C176" s="32"/>
      <c r="D176" s="32"/>
      <c r="E176" s="32"/>
      <c r="F176" s="33"/>
      <c r="G176" s="34"/>
      <c r="H176" s="33"/>
      <c r="I176" s="34"/>
      <c r="J176" s="34"/>
      <c r="K176" s="34"/>
      <c r="L176" s="34"/>
      <c r="M176" s="87"/>
      <c r="N176" s="37"/>
      <c r="P176" s="101"/>
    </row>
    <row r="177" spans="1:16" s="1" customFormat="1" x14ac:dyDescent="0.3">
      <c r="A177" s="122" t="s">
        <v>107</v>
      </c>
      <c r="B177" s="122"/>
      <c r="C177" s="122"/>
      <c r="D177" s="122"/>
      <c r="E177" s="122"/>
      <c r="F177" s="122"/>
      <c r="G177" s="122"/>
      <c r="H177" s="122"/>
      <c r="I177" s="122"/>
      <c r="J177" s="122"/>
      <c r="K177" s="122"/>
      <c r="L177" s="122"/>
      <c r="M177" s="122"/>
      <c r="N177" s="40"/>
      <c r="P177" s="104"/>
    </row>
    <row r="178" spans="1:16" x14ac:dyDescent="0.3">
      <c r="A178" s="18" t="s">
        <v>72</v>
      </c>
      <c r="B178" s="19" t="s">
        <v>82</v>
      </c>
      <c r="C178" s="18" t="s">
        <v>74</v>
      </c>
      <c r="D178" s="18" t="s">
        <v>23</v>
      </c>
      <c r="E178" s="18" t="s">
        <v>7</v>
      </c>
      <c r="F178" s="20">
        <v>14400</v>
      </c>
      <c r="G178" s="21">
        <v>14400</v>
      </c>
      <c r="H178" s="22">
        <v>14400</v>
      </c>
      <c r="I178" s="21">
        <v>14400</v>
      </c>
      <c r="J178" s="21">
        <v>14400</v>
      </c>
      <c r="K178" s="21">
        <v>14400</v>
      </c>
      <c r="L178" s="23">
        <v>14400</v>
      </c>
      <c r="M178" s="88">
        <v>212400</v>
      </c>
      <c r="N178" s="98">
        <f>SUM(F178:M178)</f>
        <v>313200</v>
      </c>
      <c r="P178" s="110">
        <f>F178</f>
        <v>14400</v>
      </c>
    </row>
    <row r="179" spans="1:16" x14ac:dyDescent="0.3">
      <c r="A179" s="18" t="s">
        <v>72</v>
      </c>
      <c r="B179" s="19" t="s">
        <v>82</v>
      </c>
      <c r="C179" s="18" t="s">
        <v>75</v>
      </c>
      <c r="D179" s="18" t="s">
        <v>8</v>
      </c>
      <c r="E179" s="18" t="s">
        <v>7</v>
      </c>
      <c r="F179" s="22">
        <v>13003.14</v>
      </c>
      <c r="G179" s="21">
        <v>12459.21</v>
      </c>
      <c r="H179" s="22">
        <v>11889.93</v>
      </c>
      <c r="I179" s="21">
        <v>11252</v>
      </c>
      <c r="J179" s="21">
        <v>10646.85</v>
      </c>
      <c r="K179" s="21">
        <v>10042.51</v>
      </c>
      <c r="L179" s="23">
        <v>9464.7000000000007</v>
      </c>
      <c r="M179" s="84">
        <v>68974.87</v>
      </c>
      <c r="N179" s="98">
        <f>SUM(F179:M179)</f>
        <v>147733.21</v>
      </c>
      <c r="P179" s="101"/>
    </row>
    <row r="180" spans="1:16" x14ac:dyDescent="0.3">
      <c r="A180" s="41"/>
      <c r="B180" s="41"/>
      <c r="C180" s="41"/>
      <c r="D180" s="41"/>
      <c r="E180" s="41"/>
      <c r="F180" s="29">
        <f t="shared" ref="F180:M180" si="131">SUM(F178:F179)</f>
        <v>27403.14</v>
      </c>
      <c r="G180" s="30">
        <f t="shared" si="131"/>
        <v>26859.21</v>
      </c>
      <c r="H180" s="29">
        <f t="shared" si="131"/>
        <v>26289.93</v>
      </c>
      <c r="I180" s="30">
        <f t="shared" si="131"/>
        <v>25652</v>
      </c>
      <c r="J180" s="30">
        <f t="shared" si="131"/>
        <v>25046.85</v>
      </c>
      <c r="K180" s="30">
        <f t="shared" si="131"/>
        <v>24442.510000000002</v>
      </c>
      <c r="L180" s="30">
        <f t="shared" si="131"/>
        <v>23864.7</v>
      </c>
      <c r="M180" s="86">
        <f t="shared" si="131"/>
        <v>281374.87</v>
      </c>
      <c r="N180" s="31">
        <f>SUM(F180:M180)</f>
        <v>460933.21</v>
      </c>
      <c r="P180" s="101"/>
    </row>
    <row r="181" spans="1:16" x14ac:dyDescent="0.3">
      <c r="F181" s="33"/>
      <c r="G181" s="34"/>
      <c r="H181" s="33"/>
      <c r="I181" s="34"/>
      <c r="J181" s="34"/>
      <c r="K181" s="34"/>
      <c r="L181" s="34"/>
      <c r="M181" s="87"/>
      <c r="N181" s="37"/>
      <c r="P181" s="101"/>
    </row>
    <row r="182" spans="1:16" s="1" customFormat="1" x14ac:dyDescent="0.3">
      <c r="A182" s="122" t="s">
        <v>106</v>
      </c>
      <c r="B182" s="122"/>
      <c r="C182" s="122"/>
      <c r="D182" s="122"/>
      <c r="E182" s="122"/>
      <c r="F182" s="122"/>
      <c r="G182" s="122"/>
      <c r="H182" s="122"/>
      <c r="I182" s="122"/>
      <c r="J182" s="122"/>
      <c r="K182" s="122"/>
      <c r="L182" s="122"/>
      <c r="M182" s="122"/>
      <c r="N182" s="40"/>
      <c r="P182" s="104"/>
    </row>
    <row r="183" spans="1:16" x14ac:dyDescent="0.3">
      <c r="A183" s="18" t="s">
        <v>72</v>
      </c>
      <c r="B183" s="19" t="s">
        <v>83</v>
      </c>
      <c r="C183" s="18" t="s">
        <v>74</v>
      </c>
      <c r="D183" s="18" t="s">
        <v>23</v>
      </c>
      <c r="E183" s="18" t="s">
        <v>7</v>
      </c>
      <c r="F183" s="20">
        <v>15048</v>
      </c>
      <c r="G183" s="21">
        <v>15048</v>
      </c>
      <c r="H183" s="22">
        <v>15048</v>
      </c>
      <c r="I183" s="21">
        <v>15048</v>
      </c>
      <c r="J183" s="21">
        <v>15048</v>
      </c>
      <c r="K183" s="21">
        <v>15048</v>
      </c>
      <c r="L183" s="23">
        <v>15048</v>
      </c>
      <c r="M183" s="88">
        <v>233226</v>
      </c>
      <c r="N183" s="98">
        <f>SUM(F183:M183)</f>
        <v>338562</v>
      </c>
      <c r="P183" s="110">
        <f>F183</f>
        <v>15048</v>
      </c>
    </row>
    <row r="184" spans="1:16" x14ac:dyDescent="0.3">
      <c r="A184" s="18" t="s">
        <v>72</v>
      </c>
      <c r="B184" s="19" t="s">
        <v>83</v>
      </c>
      <c r="C184" s="18" t="s">
        <v>75</v>
      </c>
      <c r="D184" s="18" t="s">
        <v>8</v>
      </c>
      <c r="E184" s="18" t="s">
        <v>7</v>
      </c>
      <c r="F184" s="22">
        <v>13075.86</v>
      </c>
      <c r="G184" s="21">
        <v>12928.54</v>
      </c>
      <c r="H184" s="22">
        <v>12355.19</v>
      </c>
      <c r="I184" s="21">
        <v>11715.48</v>
      </c>
      <c r="J184" s="21">
        <v>11109.78</v>
      </c>
      <c r="K184" s="21">
        <v>10504.9</v>
      </c>
      <c r="L184" s="23">
        <v>9927.82</v>
      </c>
      <c r="M184" s="88">
        <v>76030.17</v>
      </c>
      <c r="N184" s="98">
        <f>SUM(F184:M184)</f>
        <v>157647.74</v>
      </c>
      <c r="P184" s="101"/>
    </row>
    <row r="185" spans="1:16" x14ac:dyDescent="0.3">
      <c r="A185" s="41"/>
      <c r="B185" s="41"/>
      <c r="C185" s="41"/>
      <c r="D185" s="41"/>
      <c r="E185" s="41"/>
      <c r="F185" s="29">
        <f t="shared" ref="F185:M185" si="132">SUM(F183:F184)</f>
        <v>28123.86</v>
      </c>
      <c r="G185" s="30">
        <f t="shared" si="132"/>
        <v>27976.54</v>
      </c>
      <c r="H185" s="29">
        <f t="shared" si="132"/>
        <v>27403.190000000002</v>
      </c>
      <c r="I185" s="30">
        <f t="shared" si="132"/>
        <v>26763.48</v>
      </c>
      <c r="J185" s="30">
        <f t="shared" si="132"/>
        <v>26157.78</v>
      </c>
      <c r="K185" s="30">
        <f t="shared" si="132"/>
        <v>25552.9</v>
      </c>
      <c r="L185" s="30">
        <f t="shared" si="132"/>
        <v>24975.82</v>
      </c>
      <c r="M185" s="86">
        <f t="shared" si="132"/>
        <v>309256.17</v>
      </c>
      <c r="N185" s="31">
        <f>SUM(F185:M185)</f>
        <v>496209.74</v>
      </c>
      <c r="P185" s="101"/>
    </row>
    <row r="186" spans="1:16" x14ac:dyDescent="0.3">
      <c r="F186" s="33"/>
      <c r="G186" s="34"/>
      <c r="H186" s="33"/>
      <c r="I186" s="34"/>
      <c r="J186" s="34"/>
      <c r="K186" s="34"/>
      <c r="L186" s="34"/>
      <c r="M186" s="87"/>
      <c r="N186" s="37"/>
      <c r="P186" s="101"/>
    </row>
    <row r="187" spans="1:16" s="4" customFormat="1" x14ac:dyDescent="0.3">
      <c r="A187" s="133" t="s">
        <v>160</v>
      </c>
      <c r="B187" s="133"/>
      <c r="C187" s="133"/>
      <c r="D187" s="133"/>
      <c r="E187" s="133"/>
      <c r="F187" s="133"/>
      <c r="G187" s="133"/>
      <c r="H187" s="133"/>
      <c r="I187" s="133"/>
      <c r="J187" s="133"/>
      <c r="K187" s="133"/>
      <c r="L187" s="133"/>
      <c r="M187" s="133"/>
      <c r="N187" s="56"/>
      <c r="P187" s="106"/>
    </row>
    <row r="188" spans="1:16" x14ac:dyDescent="0.3">
      <c r="A188" s="18" t="s">
        <v>72</v>
      </c>
      <c r="B188" s="19" t="s">
        <v>84</v>
      </c>
      <c r="C188" s="18" t="s">
        <v>74</v>
      </c>
      <c r="D188" s="18" t="s">
        <v>23</v>
      </c>
      <c r="E188" s="18" t="s">
        <v>7</v>
      </c>
      <c r="F188" s="20">
        <v>20156</v>
      </c>
      <c r="G188" s="21">
        <v>20156</v>
      </c>
      <c r="H188" s="22">
        <v>20156</v>
      </c>
      <c r="I188" s="21">
        <v>20156</v>
      </c>
      <c r="J188" s="21">
        <v>20156</v>
      </c>
      <c r="K188" s="21">
        <v>20156</v>
      </c>
      <c r="L188" s="23">
        <v>20156</v>
      </c>
      <c r="M188" s="88">
        <v>110826</v>
      </c>
      <c r="N188" s="98">
        <f>SUM(F188:M188)</f>
        <v>251918</v>
      </c>
      <c r="P188" s="100"/>
    </row>
    <row r="189" spans="1:16" x14ac:dyDescent="0.3">
      <c r="A189" s="18" t="s">
        <v>72</v>
      </c>
      <c r="B189" s="19" t="s">
        <v>84</v>
      </c>
      <c r="C189" s="18" t="s">
        <v>75</v>
      </c>
      <c r="D189" s="18" t="s">
        <v>8</v>
      </c>
      <c r="E189" s="18" t="s">
        <v>7</v>
      </c>
      <c r="F189" s="22">
        <v>9125.36</v>
      </c>
      <c r="G189" s="21">
        <v>8712.23</v>
      </c>
      <c r="H189" s="22">
        <v>7964.23</v>
      </c>
      <c r="I189" s="21">
        <v>7174.16</v>
      </c>
      <c r="J189" s="21">
        <v>6406.16</v>
      </c>
      <c r="K189" s="21">
        <v>5639.25</v>
      </c>
      <c r="L189" s="23">
        <v>4886.51</v>
      </c>
      <c r="M189" s="84">
        <v>13094.63</v>
      </c>
      <c r="N189" s="98">
        <f>SUM(F189:M189)</f>
        <v>63002.53</v>
      </c>
      <c r="P189" s="101"/>
    </row>
    <row r="190" spans="1:16" x14ac:dyDescent="0.3">
      <c r="A190" s="41"/>
      <c r="B190" s="41"/>
      <c r="C190" s="41"/>
      <c r="D190" s="41"/>
      <c r="E190" s="41"/>
      <c r="F190" s="29">
        <f t="shared" ref="F190:M190" si="133">SUM(F188:F189)</f>
        <v>29281.360000000001</v>
      </c>
      <c r="G190" s="30">
        <f t="shared" si="133"/>
        <v>28868.23</v>
      </c>
      <c r="H190" s="29">
        <f t="shared" si="133"/>
        <v>28120.23</v>
      </c>
      <c r="I190" s="30">
        <f t="shared" si="133"/>
        <v>27330.16</v>
      </c>
      <c r="J190" s="30">
        <f t="shared" si="133"/>
        <v>26562.16</v>
      </c>
      <c r="K190" s="30">
        <f t="shared" si="133"/>
        <v>25795.25</v>
      </c>
      <c r="L190" s="30">
        <f t="shared" si="133"/>
        <v>25042.510000000002</v>
      </c>
      <c r="M190" s="86">
        <f t="shared" si="133"/>
        <v>123920.63</v>
      </c>
      <c r="N190" s="31">
        <f>SUM(F190:M190)</f>
        <v>314920.53000000003</v>
      </c>
      <c r="P190" s="101"/>
    </row>
    <row r="191" spans="1:16" x14ac:dyDescent="0.3">
      <c r="F191" s="33"/>
      <c r="G191" s="34"/>
      <c r="H191" s="33"/>
      <c r="I191" s="34"/>
      <c r="J191" s="34"/>
      <c r="K191" s="34"/>
      <c r="L191" s="34"/>
      <c r="M191" s="87"/>
      <c r="N191" s="37"/>
      <c r="P191" s="101"/>
    </row>
    <row r="192" spans="1:16" s="3" customFormat="1" x14ac:dyDescent="0.3">
      <c r="A192" s="134" t="s">
        <v>124</v>
      </c>
      <c r="B192" s="134"/>
      <c r="C192" s="134"/>
      <c r="D192" s="134"/>
      <c r="E192" s="134"/>
      <c r="F192" s="134"/>
      <c r="G192" s="134"/>
      <c r="H192" s="134"/>
      <c r="I192" s="134"/>
      <c r="J192" s="134"/>
      <c r="K192" s="134"/>
      <c r="L192" s="134"/>
      <c r="M192" s="134"/>
      <c r="N192" s="57"/>
      <c r="P192" s="107"/>
    </row>
    <row r="193" spans="1:103" x14ac:dyDescent="0.3">
      <c r="A193" s="18" t="s">
        <v>114</v>
      </c>
      <c r="B193" s="19" t="s">
        <v>115</v>
      </c>
      <c r="C193" s="18" t="s">
        <v>74</v>
      </c>
      <c r="D193" s="18" t="s">
        <v>23</v>
      </c>
      <c r="E193" s="18" t="s">
        <v>7</v>
      </c>
      <c r="F193" s="20">
        <v>14696</v>
      </c>
      <c r="G193" s="21">
        <v>14696</v>
      </c>
      <c r="H193" s="22">
        <v>14696</v>
      </c>
      <c r="I193" s="21">
        <v>7346</v>
      </c>
      <c r="J193" s="21"/>
      <c r="K193" s="21"/>
      <c r="L193" s="23"/>
      <c r="M193" s="84"/>
      <c r="N193" s="98">
        <f>SUM(F193:M193)</f>
        <v>51434</v>
      </c>
      <c r="P193" s="101"/>
    </row>
    <row r="194" spans="1:103" x14ac:dyDescent="0.3">
      <c r="A194" s="18" t="s">
        <v>114</v>
      </c>
      <c r="B194" s="19" t="s">
        <v>115</v>
      </c>
      <c r="C194" s="18" t="s">
        <v>75</v>
      </c>
      <c r="D194" s="18" t="s">
        <v>8</v>
      </c>
      <c r="E194" s="18" t="s">
        <v>7</v>
      </c>
      <c r="F194" s="22">
        <v>1833.06</v>
      </c>
      <c r="G194" s="21">
        <v>1284.1300000000001</v>
      </c>
      <c r="H194" s="22">
        <v>737.45</v>
      </c>
      <c r="I194" s="21">
        <v>180.69</v>
      </c>
      <c r="J194" s="21"/>
      <c r="K194" s="21"/>
      <c r="L194" s="23"/>
      <c r="M194" s="84"/>
      <c r="N194" s="98">
        <f>SUM(F194:M194)</f>
        <v>4035.3300000000004</v>
      </c>
      <c r="P194" s="101"/>
    </row>
    <row r="195" spans="1:103" x14ac:dyDescent="0.3">
      <c r="A195" s="41"/>
      <c r="B195" s="41"/>
      <c r="C195" s="41"/>
      <c r="D195" s="41"/>
      <c r="E195" s="41"/>
      <c r="F195" s="29">
        <f t="shared" ref="F195:M195" si="134">SUM(F193:F194)</f>
        <v>16529.060000000001</v>
      </c>
      <c r="G195" s="30">
        <f t="shared" si="134"/>
        <v>15980.130000000001</v>
      </c>
      <c r="H195" s="29">
        <f t="shared" si="134"/>
        <v>15433.45</v>
      </c>
      <c r="I195" s="30">
        <f t="shared" si="134"/>
        <v>7526.69</v>
      </c>
      <c r="J195" s="30">
        <f t="shared" si="134"/>
        <v>0</v>
      </c>
      <c r="K195" s="30">
        <f t="shared" si="134"/>
        <v>0</v>
      </c>
      <c r="L195" s="30">
        <f t="shared" si="134"/>
        <v>0</v>
      </c>
      <c r="M195" s="86">
        <f t="shared" si="134"/>
        <v>0</v>
      </c>
      <c r="N195" s="31">
        <f>SUM(F195:M195)</f>
        <v>55469.33</v>
      </c>
      <c r="P195" s="101"/>
    </row>
    <row r="196" spans="1:103" x14ac:dyDescent="0.3">
      <c r="F196" s="33"/>
      <c r="G196" s="34"/>
      <c r="H196" s="33"/>
      <c r="I196" s="34"/>
      <c r="J196" s="34"/>
      <c r="K196" s="34"/>
      <c r="L196" s="34"/>
      <c r="M196" s="87"/>
      <c r="N196" s="37"/>
      <c r="P196" s="101"/>
    </row>
    <row r="197" spans="1:103" s="3" customFormat="1" x14ac:dyDescent="0.3">
      <c r="A197" s="134" t="s">
        <v>125</v>
      </c>
      <c r="B197" s="134"/>
      <c r="C197" s="134"/>
      <c r="D197" s="134"/>
      <c r="E197" s="134"/>
      <c r="F197" s="134"/>
      <c r="G197" s="134"/>
      <c r="H197" s="134"/>
      <c r="I197" s="134"/>
      <c r="J197" s="134"/>
      <c r="K197" s="134"/>
      <c r="L197" s="134"/>
      <c r="M197" s="134"/>
      <c r="N197" s="57"/>
      <c r="P197" s="107"/>
    </row>
    <row r="198" spans="1:103" x14ac:dyDescent="0.3">
      <c r="A198" s="18" t="s">
        <v>117</v>
      </c>
      <c r="B198" s="19" t="s">
        <v>116</v>
      </c>
      <c r="C198" s="18" t="s">
        <v>74</v>
      </c>
      <c r="D198" s="18" t="s">
        <v>23</v>
      </c>
      <c r="E198" s="18" t="s">
        <v>7</v>
      </c>
      <c r="F198" s="20">
        <v>38536</v>
      </c>
      <c r="G198" s="21">
        <v>38536</v>
      </c>
      <c r="H198" s="22">
        <v>38536</v>
      </c>
      <c r="I198" s="21">
        <v>38536</v>
      </c>
      <c r="J198" s="21">
        <v>38536</v>
      </c>
      <c r="K198" s="21">
        <v>38536</v>
      </c>
      <c r="L198" s="21">
        <v>38536</v>
      </c>
      <c r="M198" s="88">
        <v>250473</v>
      </c>
      <c r="N198" s="98">
        <f>SUM(F198:M198)</f>
        <v>520225</v>
      </c>
      <c r="P198" s="110">
        <f>F198</f>
        <v>38536</v>
      </c>
    </row>
    <row r="199" spans="1:103" x14ac:dyDescent="0.3">
      <c r="A199" s="18" t="s">
        <v>117</v>
      </c>
      <c r="B199" s="19" t="s">
        <v>116</v>
      </c>
      <c r="C199" s="18" t="s">
        <v>75</v>
      </c>
      <c r="D199" s="18" t="s">
        <v>8</v>
      </c>
      <c r="E199" s="18" t="s">
        <v>7</v>
      </c>
      <c r="F199" s="22">
        <v>21513.360000000001</v>
      </c>
      <c r="G199" s="21">
        <v>19897.259999999998</v>
      </c>
      <c r="H199" s="22">
        <v>18331.939999999999</v>
      </c>
      <c r="I199" s="21">
        <v>16669.47</v>
      </c>
      <c r="J199" s="21">
        <v>15057.78</v>
      </c>
      <c r="K199" s="21">
        <v>13448.3</v>
      </c>
      <c r="L199" s="23">
        <v>11873.04</v>
      </c>
      <c r="M199" s="84">
        <v>37755.65</v>
      </c>
      <c r="N199" s="98">
        <f>SUM(F199:M199)</f>
        <v>154546.79999999999</v>
      </c>
      <c r="P199" s="101"/>
    </row>
    <row r="200" spans="1:103" x14ac:dyDescent="0.3">
      <c r="A200" s="41"/>
      <c r="B200" s="41"/>
      <c r="C200" s="41"/>
      <c r="D200" s="41"/>
      <c r="E200" s="41"/>
      <c r="F200" s="29">
        <f t="shared" ref="F200:L200" si="135">SUM(F198:F199)</f>
        <v>60049.36</v>
      </c>
      <c r="G200" s="30">
        <f t="shared" si="135"/>
        <v>58433.259999999995</v>
      </c>
      <c r="H200" s="29">
        <f t="shared" si="135"/>
        <v>56867.94</v>
      </c>
      <c r="I200" s="30">
        <f t="shared" si="135"/>
        <v>55205.47</v>
      </c>
      <c r="J200" s="30">
        <f t="shared" si="135"/>
        <v>53593.78</v>
      </c>
      <c r="K200" s="30">
        <f t="shared" si="135"/>
        <v>51984.3</v>
      </c>
      <c r="L200" s="30">
        <f t="shared" si="135"/>
        <v>50409.04</v>
      </c>
      <c r="M200" s="86">
        <f t="shared" ref="M200" si="136">SUM(M198:M199)</f>
        <v>288228.65000000002</v>
      </c>
      <c r="N200" s="31">
        <f>SUM(F200:M200)</f>
        <v>674771.8</v>
      </c>
      <c r="P200" s="101"/>
    </row>
    <row r="201" spans="1:103" x14ac:dyDescent="0.3">
      <c r="F201" s="33"/>
      <c r="G201" s="34"/>
      <c r="H201" s="33"/>
      <c r="I201" s="34"/>
      <c r="J201" s="34"/>
      <c r="K201" s="34"/>
      <c r="L201" s="34"/>
      <c r="M201" s="87"/>
      <c r="N201" s="37"/>
      <c r="P201" s="101"/>
    </row>
    <row r="202" spans="1:103" s="3" customFormat="1" x14ac:dyDescent="0.3">
      <c r="A202" s="134" t="s">
        <v>161</v>
      </c>
      <c r="B202" s="134"/>
      <c r="C202" s="134"/>
      <c r="D202" s="134"/>
      <c r="E202" s="134"/>
      <c r="F202" s="134"/>
      <c r="G202" s="134"/>
      <c r="H202" s="134"/>
      <c r="I202" s="134"/>
      <c r="J202" s="134"/>
      <c r="K202" s="134"/>
      <c r="L202" s="134"/>
      <c r="M202" s="134"/>
      <c r="N202" s="57"/>
      <c r="P202" s="107"/>
    </row>
    <row r="203" spans="1:103" x14ac:dyDescent="0.3">
      <c r="A203" s="18" t="s">
        <v>119</v>
      </c>
      <c r="B203" s="19" t="s">
        <v>118</v>
      </c>
      <c r="C203" s="18" t="s">
        <v>74</v>
      </c>
      <c r="D203" s="18" t="s">
        <v>23</v>
      </c>
      <c r="E203" s="18" t="s">
        <v>7</v>
      </c>
      <c r="F203" s="20">
        <v>28528</v>
      </c>
      <c r="G203" s="21">
        <v>28528</v>
      </c>
      <c r="H203" s="22">
        <v>28528</v>
      </c>
      <c r="I203" s="21">
        <v>28528</v>
      </c>
      <c r="J203" s="21">
        <v>28528</v>
      </c>
      <c r="K203" s="21">
        <v>28528</v>
      </c>
      <c r="L203" s="23">
        <v>28528</v>
      </c>
      <c r="M203" s="88">
        <v>42781</v>
      </c>
      <c r="N203" s="98">
        <f>SUM(F203:M203)</f>
        <v>242477</v>
      </c>
      <c r="P203" s="101"/>
    </row>
    <row r="204" spans="1:103" x14ac:dyDescent="0.3">
      <c r="A204" s="18" t="s">
        <v>119</v>
      </c>
      <c r="B204" s="19" t="s">
        <v>118</v>
      </c>
      <c r="C204" s="18" t="s">
        <v>75</v>
      </c>
      <c r="D204" s="18" t="s">
        <v>8</v>
      </c>
      <c r="E204" s="18" t="s">
        <v>7</v>
      </c>
      <c r="F204" s="22">
        <v>8197.41</v>
      </c>
      <c r="G204" s="21">
        <v>8600.5</v>
      </c>
      <c r="H204" s="22">
        <v>7447.29</v>
      </c>
      <c r="I204" s="21">
        <v>6255.59</v>
      </c>
      <c r="J204" s="21">
        <v>5084.74</v>
      </c>
      <c r="K204" s="21">
        <v>3915.48</v>
      </c>
      <c r="L204" s="23">
        <v>2755.05</v>
      </c>
      <c r="M204" s="84">
        <v>1983.26</v>
      </c>
      <c r="N204" s="98">
        <f>SUM(F204:M204)</f>
        <v>44239.320000000007</v>
      </c>
      <c r="P204" s="101"/>
    </row>
    <row r="205" spans="1:103" x14ac:dyDescent="0.3">
      <c r="A205" s="41"/>
      <c r="B205" s="41"/>
      <c r="C205" s="41"/>
      <c r="D205" s="41"/>
      <c r="E205" s="41"/>
      <c r="F205" s="29">
        <f t="shared" ref="F205:L205" si="137">SUM(F203:F204)</f>
        <v>36725.410000000003</v>
      </c>
      <c r="G205" s="30">
        <f t="shared" si="137"/>
        <v>37128.5</v>
      </c>
      <c r="H205" s="29">
        <f t="shared" si="137"/>
        <v>35975.29</v>
      </c>
      <c r="I205" s="30">
        <f t="shared" si="137"/>
        <v>34783.589999999997</v>
      </c>
      <c r="J205" s="30">
        <f t="shared" si="137"/>
        <v>33612.74</v>
      </c>
      <c r="K205" s="30">
        <f t="shared" si="137"/>
        <v>32443.48</v>
      </c>
      <c r="L205" s="30">
        <f t="shared" si="137"/>
        <v>31283.05</v>
      </c>
      <c r="M205" s="86">
        <f t="shared" ref="M205" si="138">SUM(M203:M204)</f>
        <v>44764.26</v>
      </c>
      <c r="N205" s="31">
        <f>SUM(F205:M205)</f>
        <v>286716.32</v>
      </c>
      <c r="P205" s="101"/>
    </row>
    <row r="206" spans="1:103" x14ac:dyDescent="0.3">
      <c r="F206" s="33"/>
      <c r="G206" s="34"/>
      <c r="H206" s="33"/>
      <c r="I206" s="34"/>
      <c r="J206" s="34"/>
      <c r="K206" s="34"/>
      <c r="L206" s="34"/>
      <c r="M206" s="87"/>
      <c r="N206" s="37"/>
      <c r="P206" s="101"/>
    </row>
    <row r="207" spans="1:103" s="2" customFormat="1" x14ac:dyDescent="0.3">
      <c r="A207" s="139" t="s">
        <v>126</v>
      </c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7"/>
      <c r="O207" s="3"/>
      <c r="P207" s="107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</row>
    <row r="208" spans="1:103" x14ac:dyDescent="0.3">
      <c r="A208" s="18" t="s">
        <v>121</v>
      </c>
      <c r="B208" s="19" t="s">
        <v>120</v>
      </c>
      <c r="C208" s="18" t="s">
        <v>74</v>
      </c>
      <c r="D208" s="18" t="s">
        <v>23</v>
      </c>
      <c r="E208" s="18" t="s">
        <v>7</v>
      </c>
      <c r="F208" s="22">
        <v>26808</v>
      </c>
      <c r="G208" s="21">
        <v>26808</v>
      </c>
      <c r="H208" s="22">
        <v>26808</v>
      </c>
      <c r="I208" s="21">
        <v>26808</v>
      </c>
      <c r="J208" s="22">
        <v>26808</v>
      </c>
      <c r="K208" s="21">
        <v>26808</v>
      </c>
      <c r="L208" s="21">
        <v>6694</v>
      </c>
      <c r="M208" s="84"/>
      <c r="N208" s="98">
        <f>SUM(F208:M208)</f>
        <v>167542</v>
      </c>
      <c r="P208" s="101"/>
    </row>
    <row r="209" spans="1:103" x14ac:dyDescent="0.3">
      <c r="A209" s="18" t="s">
        <v>121</v>
      </c>
      <c r="B209" s="19" t="s">
        <v>120</v>
      </c>
      <c r="C209" s="18" t="s">
        <v>75</v>
      </c>
      <c r="D209" s="18" t="s">
        <v>8</v>
      </c>
      <c r="E209" s="18" t="s">
        <v>7</v>
      </c>
      <c r="F209" s="22">
        <v>5555.83</v>
      </c>
      <c r="G209" s="21">
        <v>4685.45</v>
      </c>
      <c r="H209" s="22">
        <v>3774.12</v>
      </c>
      <c r="I209" s="21">
        <v>2843.91</v>
      </c>
      <c r="J209" s="21">
        <v>1924.4</v>
      </c>
      <c r="K209" s="21">
        <v>1006.15</v>
      </c>
      <c r="L209" s="21">
        <v>160.47</v>
      </c>
      <c r="M209" s="84"/>
      <c r="N209" s="98">
        <f>SUM(F209:M209)</f>
        <v>19950.330000000002</v>
      </c>
      <c r="P209" s="101"/>
    </row>
    <row r="210" spans="1:103" x14ac:dyDescent="0.3">
      <c r="A210" s="41"/>
      <c r="B210" s="41"/>
      <c r="C210" s="41"/>
      <c r="D210" s="41"/>
      <c r="E210" s="41"/>
      <c r="F210" s="29">
        <f t="shared" ref="F210:L210" si="139">SUM(F208:F209)</f>
        <v>32363.83</v>
      </c>
      <c r="G210" s="30">
        <f t="shared" si="139"/>
        <v>31493.45</v>
      </c>
      <c r="H210" s="29">
        <f t="shared" si="139"/>
        <v>30582.12</v>
      </c>
      <c r="I210" s="30">
        <f t="shared" si="139"/>
        <v>29651.91</v>
      </c>
      <c r="J210" s="30">
        <f t="shared" si="139"/>
        <v>28732.400000000001</v>
      </c>
      <c r="K210" s="30">
        <f t="shared" si="139"/>
        <v>27814.15</v>
      </c>
      <c r="L210" s="30">
        <f t="shared" si="139"/>
        <v>6854.47</v>
      </c>
      <c r="M210" s="86">
        <f t="shared" ref="M210" si="140">SUM(M208:M209)</f>
        <v>0</v>
      </c>
      <c r="N210" s="31">
        <f>SUM(F210:M210)</f>
        <v>187492.33</v>
      </c>
      <c r="P210" s="101"/>
    </row>
    <row r="211" spans="1:103" x14ac:dyDescent="0.3">
      <c r="F211" s="33"/>
      <c r="G211" s="34"/>
      <c r="H211" s="33"/>
      <c r="I211" s="34"/>
      <c r="J211" s="34"/>
      <c r="K211" s="34"/>
      <c r="L211" s="34"/>
      <c r="M211" s="87"/>
      <c r="N211" s="35"/>
      <c r="P211" s="101"/>
    </row>
    <row r="212" spans="1:103" s="11" customFormat="1" x14ac:dyDescent="0.3">
      <c r="A212" s="58" t="s">
        <v>127</v>
      </c>
      <c r="B212" s="59"/>
      <c r="C212" s="60"/>
      <c r="D212" s="60"/>
      <c r="E212" s="60"/>
      <c r="F212" s="61"/>
      <c r="G212" s="60"/>
      <c r="H212" s="61"/>
      <c r="I212" s="60"/>
      <c r="J212" s="60"/>
      <c r="K212" s="60"/>
      <c r="L212" s="60"/>
      <c r="M212" s="60"/>
      <c r="N212" s="62"/>
      <c r="P212" s="102"/>
    </row>
    <row r="213" spans="1:103" x14ac:dyDescent="0.3">
      <c r="A213" s="18" t="s">
        <v>123</v>
      </c>
      <c r="B213" s="19" t="s">
        <v>122</v>
      </c>
      <c r="C213" s="18" t="s">
        <v>74</v>
      </c>
      <c r="D213" s="18" t="s">
        <v>23</v>
      </c>
      <c r="E213" s="18" t="s">
        <v>7</v>
      </c>
      <c r="F213" s="20">
        <v>4832</v>
      </c>
      <c r="G213" s="21">
        <v>4832</v>
      </c>
      <c r="H213" s="22">
        <v>4832</v>
      </c>
      <c r="I213" s="21">
        <v>4832</v>
      </c>
      <c r="J213" s="21">
        <v>4832</v>
      </c>
      <c r="K213" s="21">
        <v>3624</v>
      </c>
      <c r="L213" s="21"/>
      <c r="M213" s="84"/>
      <c r="N213" s="98">
        <f>SUM(F213:M213)</f>
        <v>27784</v>
      </c>
      <c r="P213" s="101"/>
    </row>
    <row r="214" spans="1:103" x14ac:dyDescent="0.3">
      <c r="A214" s="18" t="s">
        <v>123</v>
      </c>
      <c r="B214" s="19" t="s">
        <v>122</v>
      </c>
      <c r="C214" s="18" t="s">
        <v>75</v>
      </c>
      <c r="D214" s="18" t="s">
        <v>8</v>
      </c>
      <c r="E214" s="18" t="s">
        <v>7</v>
      </c>
      <c r="F214" s="22">
        <v>954.79</v>
      </c>
      <c r="G214" s="21">
        <v>783.78</v>
      </c>
      <c r="H214" s="22">
        <v>614.52</v>
      </c>
      <c r="I214" s="21">
        <v>442.23</v>
      </c>
      <c r="J214" s="21">
        <v>271.7</v>
      </c>
      <c r="K214" s="21">
        <v>97.53</v>
      </c>
      <c r="L214" s="21"/>
      <c r="M214" s="84"/>
      <c r="N214" s="98">
        <f>SUM(F214:M214)</f>
        <v>3164.55</v>
      </c>
      <c r="P214" s="101"/>
    </row>
    <row r="215" spans="1:103" x14ac:dyDescent="0.3">
      <c r="A215" s="41"/>
      <c r="B215" s="41"/>
      <c r="C215" s="41"/>
      <c r="D215" s="41"/>
      <c r="E215" s="41"/>
      <c r="F215" s="29">
        <f t="shared" ref="F215:L215" si="141">SUM(F213:F214)</f>
        <v>5786.79</v>
      </c>
      <c r="G215" s="30">
        <f t="shared" si="141"/>
        <v>5615.78</v>
      </c>
      <c r="H215" s="29">
        <f t="shared" si="141"/>
        <v>5446.52</v>
      </c>
      <c r="I215" s="30">
        <f t="shared" si="141"/>
        <v>5274.23</v>
      </c>
      <c r="J215" s="30">
        <f t="shared" si="141"/>
        <v>5103.7</v>
      </c>
      <c r="K215" s="30">
        <f t="shared" si="141"/>
        <v>3721.53</v>
      </c>
      <c r="L215" s="30">
        <f t="shared" si="141"/>
        <v>0</v>
      </c>
      <c r="M215" s="86">
        <f t="shared" ref="M215" si="142">SUM(M213:M214)</f>
        <v>0</v>
      </c>
      <c r="N215" s="31">
        <f>SUM(F215:M215)</f>
        <v>30948.55</v>
      </c>
      <c r="P215" s="101"/>
    </row>
    <row r="216" spans="1:103" x14ac:dyDescent="0.3">
      <c r="F216" s="33"/>
      <c r="G216" s="34"/>
      <c r="H216" s="33"/>
      <c r="I216" s="34"/>
      <c r="J216" s="34"/>
      <c r="K216" s="34"/>
      <c r="L216" s="34"/>
      <c r="M216" s="87"/>
      <c r="N216" s="35"/>
      <c r="P216" s="101"/>
    </row>
    <row r="217" spans="1:103" s="7" customFormat="1" x14ac:dyDescent="0.3">
      <c r="A217" s="123" t="s">
        <v>162</v>
      </c>
      <c r="B217" s="123"/>
      <c r="C217" s="123"/>
      <c r="D217" s="123"/>
      <c r="E217" s="123"/>
      <c r="F217" s="123"/>
      <c r="G217" s="123"/>
      <c r="H217" s="123"/>
      <c r="I217" s="123"/>
      <c r="J217" s="123"/>
      <c r="K217" s="123"/>
      <c r="L217" s="123"/>
      <c r="M217" s="123"/>
      <c r="N217" s="50"/>
      <c r="P217" s="105"/>
    </row>
    <row r="218" spans="1:103" x14ac:dyDescent="0.3">
      <c r="A218" s="63" t="s">
        <v>131</v>
      </c>
      <c r="B218" s="64" t="s">
        <v>132</v>
      </c>
      <c r="C218" s="18" t="s">
        <v>74</v>
      </c>
      <c r="D218" s="18" t="s">
        <v>6</v>
      </c>
      <c r="E218" s="18" t="s">
        <v>7</v>
      </c>
      <c r="F218" s="22">
        <v>16716</v>
      </c>
      <c r="G218" s="21">
        <v>16716</v>
      </c>
      <c r="H218" s="22">
        <v>16716</v>
      </c>
      <c r="I218" s="21">
        <v>3311.8</v>
      </c>
      <c r="J218" s="21"/>
      <c r="K218" s="21"/>
      <c r="L218" s="21"/>
      <c r="M218" s="89"/>
      <c r="N218" s="98">
        <f>SUM(F218:M218)</f>
        <v>53459.8</v>
      </c>
      <c r="P218" s="101"/>
    </row>
    <row r="219" spans="1:103" x14ac:dyDescent="0.3">
      <c r="A219" s="18"/>
      <c r="B219" s="64" t="s">
        <v>132</v>
      </c>
      <c r="C219" s="18" t="s">
        <v>75</v>
      </c>
      <c r="D219" s="18" t="s">
        <v>8</v>
      </c>
      <c r="E219" s="18" t="s">
        <v>7</v>
      </c>
      <c r="F219" s="22">
        <v>1789.28</v>
      </c>
      <c r="G219" s="21">
        <v>1134.2</v>
      </c>
      <c r="H219" s="22">
        <v>579.61</v>
      </c>
      <c r="I219" s="21">
        <v>81.599999999999994</v>
      </c>
      <c r="J219" s="21"/>
      <c r="K219" s="21"/>
      <c r="L219" s="21"/>
      <c r="M219" s="89"/>
      <c r="N219" s="98">
        <f>SUM(F219:M219)</f>
        <v>3584.69</v>
      </c>
      <c r="P219" s="101"/>
    </row>
    <row r="220" spans="1:103" x14ac:dyDescent="0.3">
      <c r="A220" s="18"/>
      <c r="B220" s="18"/>
      <c r="C220" s="18"/>
      <c r="D220" s="18"/>
      <c r="E220" s="18"/>
      <c r="F220" s="29">
        <f t="shared" ref="F220:M220" si="143">SUM(F218:F219)</f>
        <v>18505.28</v>
      </c>
      <c r="G220" s="30">
        <f t="shared" si="143"/>
        <v>17850.2</v>
      </c>
      <c r="H220" s="29">
        <f t="shared" si="143"/>
        <v>17295.61</v>
      </c>
      <c r="I220" s="30">
        <f t="shared" si="143"/>
        <v>3393.4</v>
      </c>
      <c r="J220" s="30">
        <f t="shared" si="143"/>
        <v>0</v>
      </c>
      <c r="K220" s="30">
        <f t="shared" si="143"/>
        <v>0</v>
      </c>
      <c r="L220" s="30">
        <f t="shared" si="143"/>
        <v>0</v>
      </c>
      <c r="M220" s="91">
        <f t="shared" si="143"/>
        <v>0</v>
      </c>
      <c r="N220" s="31">
        <f>SUM(F220:M220)</f>
        <v>57044.49</v>
      </c>
      <c r="P220" s="101"/>
    </row>
    <row r="221" spans="1:103" x14ac:dyDescent="0.3">
      <c r="A221" s="32"/>
      <c r="B221" s="32"/>
      <c r="C221" s="32"/>
      <c r="D221" s="32"/>
      <c r="E221" s="32"/>
      <c r="F221" s="33"/>
      <c r="G221" s="34"/>
      <c r="H221" s="33"/>
      <c r="I221" s="34"/>
      <c r="J221" s="34"/>
      <c r="K221" s="34"/>
      <c r="L221" s="34"/>
      <c r="M221" s="87"/>
      <c r="N221" s="37"/>
      <c r="P221" s="101"/>
    </row>
    <row r="222" spans="1:103" s="8" customFormat="1" x14ac:dyDescent="0.3">
      <c r="A222" s="120" t="s">
        <v>145</v>
      </c>
      <c r="B222" s="120"/>
      <c r="C222" s="120"/>
      <c r="D222" s="120"/>
      <c r="E222" s="120"/>
      <c r="F222" s="120"/>
      <c r="G222" s="120"/>
      <c r="H222" s="120"/>
      <c r="I222" s="120"/>
      <c r="J222" s="120"/>
      <c r="K222" s="120"/>
      <c r="L222" s="120"/>
      <c r="M222" s="121"/>
      <c r="N222" s="39"/>
      <c r="O222" s="7"/>
      <c r="P222" s="105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</row>
    <row r="223" spans="1:103" x14ac:dyDescent="0.3">
      <c r="A223" s="63" t="s">
        <v>133</v>
      </c>
      <c r="B223" s="64" t="s">
        <v>134</v>
      </c>
      <c r="C223" s="18" t="s">
        <v>74</v>
      </c>
      <c r="D223" s="18" t="s">
        <v>6</v>
      </c>
      <c r="E223" s="18" t="s">
        <v>7</v>
      </c>
      <c r="F223" s="20">
        <v>225198.36</v>
      </c>
      <c r="G223" s="22">
        <v>38288</v>
      </c>
      <c r="H223" s="22">
        <v>38288</v>
      </c>
      <c r="I223" s="21">
        <v>38288</v>
      </c>
      <c r="J223" s="21">
        <v>38288</v>
      </c>
      <c r="K223" s="21">
        <v>38288</v>
      </c>
      <c r="L223" s="21">
        <v>38288</v>
      </c>
      <c r="M223" s="84">
        <v>90658.64</v>
      </c>
      <c r="N223" s="98">
        <f>SUM(F223:M223)</f>
        <v>545585</v>
      </c>
      <c r="P223" s="101"/>
    </row>
    <row r="224" spans="1:103" x14ac:dyDescent="0.3">
      <c r="A224" s="18"/>
      <c r="B224" s="64" t="s">
        <v>134</v>
      </c>
      <c r="C224" s="18" t="s">
        <v>75</v>
      </c>
      <c r="D224" s="18" t="s">
        <v>8</v>
      </c>
      <c r="E224" s="18" t="s">
        <v>7</v>
      </c>
      <c r="F224" s="22">
        <v>14833.6</v>
      </c>
      <c r="G224" s="21">
        <v>11437.28</v>
      </c>
      <c r="H224" s="22">
        <v>10069.120000000001</v>
      </c>
      <c r="I224" s="21">
        <v>8648.5499999999993</v>
      </c>
      <c r="J224" s="21">
        <v>7256.08</v>
      </c>
      <c r="K224" s="21">
        <v>5865.53</v>
      </c>
      <c r="L224" s="21">
        <v>4488.7700000000004</v>
      </c>
      <c r="M224" s="84">
        <v>5122.04</v>
      </c>
      <c r="N224" s="98">
        <f>SUM(F224:M224)</f>
        <v>67720.97</v>
      </c>
      <c r="P224" s="101"/>
    </row>
    <row r="225" spans="1:103" x14ac:dyDescent="0.3">
      <c r="A225" s="18"/>
      <c r="B225" s="18"/>
      <c r="C225" s="18"/>
      <c r="D225" s="18"/>
      <c r="E225" s="18"/>
      <c r="F225" s="29">
        <f t="shared" ref="F225:M225" si="144">SUM(F223:F224)</f>
        <v>240031.96</v>
      </c>
      <c r="G225" s="30">
        <f t="shared" si="144"/>
        <v>49725.279999999999</v>
      </c>
      <c r="H225" s="29">
        <f t="shared" si="144"/>
        <v>48357.120000000003</v>
      </c>
      <c r="I225" s="30">
        <f t="shared" si="144"/>
        <v>46936.55</v>
      </c>
      <c r="J225" s="30">
        <f t="shared" si="144"/>
        <v>45544.08</v>
      </c>
      <c r="K225" s="30">
        <f t="shared" si="144"/>
        <v>44153.53</v>
      </c>
      <c r="L225" s="30">
        <f t="shared" si="144"/>
        <v>42776.770000000004</v>
      </c>
      <c r="M225" s="86">
        <f t="shared" si="144"/>
        <v>95780.68</v>
      </c>
      <c r="N225" s="31">
        <f>SUM(F225:M225)</f>
        <v>613305.97</v>
      </c>
      <c r="P225" s="101"/>
    </row>
    <row r="226" spans="1:103" x14ac:dyDescent="0.3">
      <c r="A226" s="32"/>
      <c r="B226" s="32"/>
      <c r="C226" s="32"/>
      <c r="D226" s="32"/>
      <c r="E226" s="32"/>
      <c r="F226" s="33"/>
      <c r="G226" s="34"/>
      <c r="H226" s="33"/>
      <c r="I226" s="34"/>
      <c r="J226" s="34"/>
      <c r="K226" s="34"/>
      <c r="L226" s="34"/>
      <c r="M226" s="87"/>
      <c r="N226" s="35"/>
      <c r="P226" s="101"/>
    </row>
    <row r="227" spans="1:103" s="8" customFormat="1" x14ac:dyDescent="0.3">
      <c r="A227" s="120" t="s">
        <v>163</v>
      </c>
      <c r="B227" s="120"/>
      <c r="C227" s="120"/>
      <c r="D227" s="120"/>
      <c r="E227" s="120"/>
      <c r="F227" s="120"/>
      <c r="G227" s="120"/>
      <c r="H227" s="120"/>
      <c r="I227" s="120"/>
      <c r="J227" s="120"/>
      <c r="K227" s="120"/>
      <c r="L227" s="120"/>
      <c r="M227" s="121"/>
      <c r="N227" s="39"/>
      <c r="O227" s="7"/>
      <c r="P227" s="105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</row>
    <row r="228" spans="1:103" x14ac:dyDescent="0.3">
      <c r="A228" s="63" t="s">
        <v>135</v>
      </c>
      <c r="B228" s="19" t="s">
        <v>136</v>
      </c>
      <c r="C228" s="18" t="s">
        <v>74</v>
      </c>
      <c r="D228" s="18" t="s">
        <v>6</v>
      </c>
      <c r="E228" s="18" t="s">
        <v>7</v>
      </c>
      <c r="F228" s="20">
        <v>16264</v>
      </c>
      <c r="G228" s="21">
        <v>16264</v>
      </c>
      <c r="H228" s="22">
        <v>16264</v>
      </c>
      <c r="I228" s="21">
        <v>16264</v>
      </c>
      <c r="J228" s="22">
        <v>16264</v>
      </c>
      <c r="K228" s="21">
        <v>16264</v>
      </c>
      <c r="L228" s="22">
        <v>16264</v>
      </c>
      <c r="M228" s="88">
        <v>40630</v>
      </c>
      <c r="N228" s="98">
        <f>SUM(F228:M228)</f>
        <v>154478</v>
      </c>
      <c r="P228" s="101"/>
    </row>
    <row r="229" spans="1:103" x14ac:dyDescent="0.3">
      <c r="A229" s="18"/>
      <c r="B229" s="19"/>
      <c r="C229" s="18" t="s">
        <v>75</v>
      </c>
      <c r="D229" s="18" t="s">
        <v>8</v>
      </c>
      <c r="E229" s="18" t="s">
        <v>7</v>
      </c>
      <c r="F229" s="22">
        <v>4692.28</v>
      </c>
      <c r="G229" s="21">
        <v>4602.47</v>
      </c>
      <c r="H229" s="22">
        <v>4060.69</v>
      </c>
      <c r="I229" s="21">
        <v>3497.79</v>
      </c>
      <c r="J229" s="21">
        <v>2946.21</v>
      </c>
      <c r="K229" s="21">
        <v>2395.36</v>
      </c>
      <c r="L229" s="21">
        <v>1850.2</v>
      </c>
      <c r="M229" s="84">
        <v>2201.48</v>
      </c>
      <c r="N229" s="98">
        <f>SUM(F229:M229)</f>
        <v>26246.48</v>
      </c>
      <c r="P229" s="101"/>
    </row>
    <row r="230" spans="1:103" x14ac:dyDescent="0.3">
      <c r="A230" s="18"/>
      <c r="B230" s="18"/>
      <c r="C230" s="18"/>
      <c r="D230" s="18"/>
      <c r="E230" s="18"/>
      <c r="F230" s="29">
        <f t="shared" ref="F230:M230" si="145">SUM(F228:F229)</f>
        <v>20956.28</v>
      </c>
      <c r="G230" s="30">
        <f t="shared" si="145"/>
        <v>20866.47</v>
      </c>
      <c r="H230" s="29">
        <f t="shared" si="145"/>
        <v>20324.689999999999</v>
      </c>
      <c r="I230" s="30">
        <f t="shared" si="145"/>
        <v>19761.79</v>
      </c>
      <c r="J230" s="30">
        <f t="shared" si="145"/>
        <v>19210.21</v>
      </c>
      <c r="K230" s="30">
        <f t="shared" si="145"/>
        <v>18659.36</v>
      </c>
      <c r="L230" s="30">
        <f t="shared" si="145"/>
        <v>18114.2</v>
      </c>
      <c r="M230" s="91">
        <f t="shared" si="145"/>
        <v>42831.48</v>
      </c>
      <c r="N230" s="31">
        <f>SUM(F230:M230)</f>
        <v>180724.48000000001</v>
      </c>
      <c r="P230" s="101"/>
    </row>
    <row r="231" spans="1:103" x14ac:dyDescent="0.3">
      <c r="A231" s="32"/>
      <c r="B231" s="32"/>
      <c r="C231" s="32"/>
      <c r="D231" s="32"/>
      <c r="E231" s="32"/>
      <c r="F231" s="33"/>
      <c r="G231" s="34"/>
      <c r="H231" s="33"/>
      <c r="I231" s="34"/>
      <c r="J231" s="34"/>
      <c r="K231" s="34"/>
      <c r="L231" s="34"/>
      <c r="M231" s="87"/>
      <c r="N231" s="37"/>
      <c r="P231" s="101"/>
    </row>
    <row r="232" spans="1:103" s="10" customFormat="1" x14ac:dyDescent="0.3">
      <c r="A232" s="120" t="s">
        <v>164</v>
      </c>
      <c r="B232" s="120"/>
      <c r="C232" s="120"/>
      <c r="D232" s="120"/>
      <c r="E232" s="120"/>
      <c r="F232" s="120"/>
      <c r="G232" s="120"/>
      <c r="H232" s="120"/>
      <c r="I232" s="120"/>
      <c r="J232" s="120"/>
      <c r="K232" s="120"/>
      <c r="L232" s="120"/>
      <c r="M232" s="121"/>
      <c r="N232" s="39"/>
      <c r="O232" s="7"/>
      <c r="P232" s="105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</row>
    <row r="233" spans="1:103" x14ac:dyDescent="0.3">
      <c r="A233" s="63" t="s">
        <v>137</v>
      </c>
      <c r="B233" s="19" t="s">
        <v>138</v>
      </c>
      <c r="C233" s="18" t="s">
        <v>74</v>
      </c>
      <c r="D233" s="18" t="s">
        <v>6</v>
      </c>
      <c r="E233" s="18" t="s">
        <v>7</v>
      </c>
      <c r="F233" s="20">
        <v>15368</v>
      </c>
      <c r="G233" s="21">
        <v>15368</v>
      </c>
      <c r="H233" s="22">
        <v>15368</v>
      </c>
      <c r="I233" s="21">
        <v>15368</v>
      </c>
      <c r="J233" s="22">
        <v>15368</v>
      </c>
      <c r="K233" s="21">
        <v>15368</v>
      </c>
      <c r="L233" s="22">
        <v>15368</v>
      </c>
      <c r="M233" s="88">
        <v>192088</v>
      </c>
      <c r="N233" s="98">
        <f>SUM(F233:M233)</f>
        <v>299664</v>
      </c>
      <c r="P233" s="100"/>
    </row>
    <row r="234" spans="1:103" x14ac:dyDescent="0.3">
      <c r="A234" s="18"/>
      <c r="B234" s="19" t="s">
        <v>138</v>
      </c>
      <c r="C234" s="18" t="s">
        <v>75</v>
      </c>
      <c r="D234" s="18" t="s">
        <v>8</v>
      </c>
      <c r="E234" s="18" t="s">
        <v>7</v>
      </c>
      <c r="F234" s="22">
        <v>10669.97</v>
      </c>
      <c r="G234" s="21">
        <v>11205.05</v>
      </c>
      <c r="H234" s="22">
        <v>10621.87</v>
      </c>
      <c r="I234" s="21">
        <v>9981.7999999999993</v>
      </c>
      <c r="J234" s="21">
        <v>9371.02</v>
      </c>
      <c r="K234" s="21">
        <v>8761.06</v>
      </c>
      <c r="L234" s="21">
        <v>8174.11</v>
      </c>
      <c r="M234" s="84">
        <v>50376.45</v>
      </c>
      <c r="N234" s="98">
        <f>SUM(F234:M234)</f>
        <v>119161.33</v>
      </c>
      <c r="P234" s="101"/>
    </row>
    <row r="235" spans="1:103" x14ac:dyDescent="0.3">
      <c r="A235" s="18"/>
      <c r="B235" s="18"/>
      <c r="C235" s="18"/>
      <c r="D235" s="18"/>
      <c r="E235" s="18"/>
      <c r="F235" s="29">
        <f t="shared" ref="F235:M235" si="146">SUM(F233:F234)</f>
        <v>26037.97</v>
      </c>
      <c r="G235" s="30">
        <f t="shared" si="146"/>
        <v>26573.05</v>
      </c>
      <c r="H235" s="29">
        <f t="shared" si="146"/>
        <v>25989.870000000003</v>
      </c>
      <c r="I235" s="30">
        <f t="shared" si="146"/>
        <v>25349.8</v>
      </c>
      <c r="J235" s="30">
        <f t="shared" si="146"/>
        <v>24739.02</v>
      </c>
      <c r="K235" s="30">
        <f t="shared" si="146"/>
        <v>24129.059999999998</v>
      </c>
      <c r="L235" s="30">
        <f t="shared" si="146"/>
        <v>23542.11</v>
      </c>
      <c r="M235" s="86">
        <f t="shared" si="146"/>
        <v>242464.45</v>
      </c>
      <c r="N235" s="31">
        <f>SUM(F235:M235)</f>
        <v>418825.33</v>
      </c>
      <c r="P235" s="101"/>
    </row>
    <row r="236" spans="1:103" x14ac:dyDescent="0.3">
      <c r="A236" s="32"/>
      <c r="B236" s="32"/>
      <c r="C236" s="32"/>
      <c r="D236" s="32"/>
      <c r="E236" s="32"/>
      <c r="F236" s="33"/>
      <c r="G236" s="34"/>
      <c r="H236" s="33"/>
      <c r="I236" s="34"/>
      <c r="J236" s="34"/>
      <c r="K236" s="34"/>
      <c r="L236" s="34"/>
      <c r="M236" s="87"/>
      <c r="N236" s="35"/>
      <c r="P236" s="101"/>
    </row>
    <row r="237" spans="1:103" s="6" customFormat="1" x14ac:dyDescent="0.3">
      <c r="A237" s="120" t="s">
        <v>165</v>
      </c>
      <c r="B237" s="120"/>
      <c r="C237" s="120"/>
      <c r="D237" s="120"/>
      <c r="E237" s="120"/>
      <c r="F237" s="120"/>
      <c r="G237" s="120"/>
      <c r="H237" s="120"/>
      <c r="I237" s="120"/>
      <c r="J237" s="120"/>
      <c r="K237" s="120"/>
      <c r="L237" s="120"/>
      <c r="M237" s="121"/>
      <c r="N237" s="38"/>
      <c r="O237" s="1"/>
      <c r="P237" s="104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</row>
    <row r="238" spans="1:103" x14ac:dyDescent="0.3">
      <c r="A238" s="63" t="s">
        <v>139</v>
      </c>
      <c r="B238" s="64" t="s">
        <v>140</v>
      </c>
      <c r="C238" s="18" t="s">
        <v>74</v>
      </c>
      <c r="D238" s="18" t="s">
        <v>6</v>
      </c>
      <c r="E238" s="18" t="s">
        <v>7</v>
      </c>
      <c r="F238" s="20">
        <v>66992</v>
      </c>
      <c r="G238" s="21">
        <v>66992</v>
      </c>
      <c r="H238" s="22">
        <v>66992</v>
      </c>
      <c r="I238" s="21">
        <v>66992</v>
      </c>
      <c r="J238" s="22">
        <v>66992</v>
      </c>
      <c r="K238" s="21">
        <v>66992</v>
      </c>
      <c r="L238" s="22">
        <v>66992</v>
      </c>
      <c r="M238" s="84">
        <v>1001884.11</v>
      </c>
      <c r="N238" s="98">
        <f>SUM(F238:M238)</f>
        <v>1470828.1099999999</v>
      </c>
      <c r="P238" s="101"/>
    </row>
    <row r="239" spans="1:103" x14ac:dyDescent="0.3">
      <c r="A239" s="18"/>
      <c r="B239" s="64" t="s">
        <v>140</v>
      </c>
      <c r="C239" s="18" t="s">
        <v>75</v>
      </c>
      <c r="D239" s="18" t="s">
        <v>8</v>
      </c>
      <c r="E239" s="18" t="s">
        <v>7</v>
      </c>
      <c r="F239" s="22">
        <v>47267.28</v>
      </c>
      <c r="G239" s="21">
        <v>53971.48</v>
      </c>
      <c r="H239" s="22">
        <v>51511.61</v>
      </c>
      <c r="I239" s="21">
        <v>48775.11</v>
      </c>
      <c r="J239" s="21">
        <v>46180.47</v>
      </c>
      <c r="K239" s="21">
        <v>43589.39</v>
      </c>
      <c r="L239" s="21">
        <v>41113.5</v>
      </c>
      <c r="M239" s="84">
        <v>303836.96000000002</v>
      </c>
      <c r="N239" s="98">
        <f>SUM(F239:M239)</f>
        <v>636245.80000000005</v>
      </c>
      <c r="P239" s="101"/>
    </row>
    <row r="240" spans="1:103" x14ac:dyDescent="0.3">
      <c r="A240" s="18"/>
      <c r="B240" s="18"/>
      <c r="C240" s="18"/>
      <c r="D240" s="18"/>
      <c r="E240" s="18"/>
      <c r="F240" s="29">
        <f t="shared" ref="F240:M240" si="147">SUM(F238:F239)</f>
        <v>114259.28</v>
      </c>
      <c r="G240" s="30">
        <f t="shared" si="147"/>
        <v>120963.48000000001</v>
      </c>
      <c r="H240" s="29">
        <f t="shared" si="147"/>
        <v>118503.61</v>
      </c>
      <c r="I240" s="30">
        <f t="shared" si="147"/>
        <v>115767.11</v>
      </c>
      <c r="J240" s="30">
        <f t="shared" si="147"/>
        <v>113172.47</v>
      </c>
      <c r="K240" s="30">
        <f t="shared" si="147"/>
        <v>110581.39</v>
      </c>
      <c r="L240" s="30">
        <f t="shared" si="147"/>
        <v>108105.5</v>
      </c>
      <c r="M240" s="86">
        <f t="shared" si="147"/>
        <v>1305721.07</v>
      </c>
      <c r="N240" s="31">
        <f>SUM(F240:M240)</f>
        <v>2107073.91</v>
      </c>
      <c r="O240" s="9"/>
      <c r="P240" s="101"/>
    </row>
    <row r="241" spans="1:103" x14ac:dyDescent="0.3">
      <c r="A241" s="32"/>
      <c r="B241" s="32"/>
      <c r="C241" s="32"/>
      <c r="D241" s="32"/>
      <c r="E241" s="32"/>
      <c r="F241" s="33"/>
      <c r="G241" s="34"/>
      <c r="H241" s="33"/>
      <c r="I241" s="34"/>
      <c r="J241" s="34"/>
      <c r="K241" s="34"/>
      <c r="L241" s="34"/>
      <c r="M241" s="87"/>
      <c r="N241" s="35"/>
      <c r="P241" s="101"/>
    </row>
    <row r="242" spans="1:103" s="8" customFormat="1" x14ac:dyDescent="0.3">
      <c r="A242" s="120" t="s">
        <v>146</v>
      </c>
      <c r="B242" s="120"/>
      <c r="C242" s="120"/>
      <c r="D242" s="120"/>
      <c r="E242" s="120"/>
      <c r="F242" s="120"/>
      <c r="G242" s="120"/>
      <c r="H242" s="120"/>
      <c r="I242" s="120"/>
      <c r="J242" s="120"/>
      <c r="K242" s="120"/>
      <c r="L242" s="120"/>
      <c r="M242" s="121"/>
      <c r="N242" s="39"/>
      <c r="O242" s="7"/>
      <c r="P242" s="105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</row>
    <row r="243" spans="1:103" x14ac:dyDescent="0.3">
      <c r="A243" s="18" t="s">
        <v>141</v>
      </c>
      <c r="B243" s="64" t="s">
        <v>142</v>
      </c>
      <c r="C243" s="18" t="s">
        <v>74</v>
      </c>
      <c r="D243" s="18" t="s">
        <v>6</v>
      </c>
      <c r="E243" s="18" t="s">
        <v>7</v>
      </c>
      <c r="F243" s="20">
        <v>17708</v>
      </c>
      <c r="G243" s="21">
        <v>17708</v>
      </c>
      <c r="H243" s="22">
        <v>17708</v>
      </c>
      <c r="I243" s="21">
        <v>17708</v>
      </c>
      <c r="J243" s="22">
        <v>17708</v>
      </c>
      <c r="K243" s="21">
        <v>17708</v>
      </c>
      <c r="L243" s="22">
        <v>17708</v>
      </c>
      <c r="M243" s="84">
        <v>225726</v>
      </c>
      <c r="N243" s="98">
        <f>SUM(F243:M243)</f>
        <v>349682</v>
      </c>
      <c r="P243" s="101"/>
    </row>
    <row r="244" spans="1:103" x14ac:dyDescent="0.3">
      <c r="A244" s="18"/>
      <c r="B244" s="64" t="s">
        <v>142</v>
      </c>
      <c r="C244" s="18" t="s">
        <v>75</v>
      </c>
      <c r="D244" s="18" t="s">
        <v>8</v>
      </c>
      <c r="E244" s="18" t="s">
        <v>7</v>
      </c>
      <c r="F244" s="22">
        <v>10565.65</v>
      </c>
      <c r="G244" s="21">
        <v>11833.85</v>
      </c>
      <c r="H244" s="22">
        <v>11226.58</v>
      </c>
      <c r="I244" s="21">
        <v>10559.15</v>
      </c>
      <c r="J244" s="21">
        <v>9922.7000000000007</v>
      </c>
      <c r="K244" s="21">
        <v>9287.1</v>
      </c>
      <c r="L244" s="21">
        <v>8675.92</v>
      </c>
      <c r="M244" s="84">
        <v>54555.18</v>
      </c>
      <c r="N244" s="98">
        <f>SUM(F244:M244)</f>
        <v>126626.13</v>
      </c>
      <c r="P244" s="101"/>
    </row>
    <row r="245" spans="1:103" x14ac:dyDescent="0.3">
      <c r="A245" s="18"/>
      <c r="B245" s="18"/>
      <c r="C245" s="18"/>
      <c r="D245" s="18"/>
      <c r="E245" s="18"/>
      <c r="F245" s="29">
        <f t="shared" ref="F245:M245" si="148">SUM(F243:F244)</f>
        <v>28273.65</v>
      </c>
      <c r="G245" s="30">
        <f t="shared" si="148"/>
        <v>29541.85</v>
      </c>
      <c r="H245" s="29">
        <f t="shared" si="148"/>
        <v>28934.58</v>
      </c>
      <c r="I245" s="30">
        <f t="shared" si="148"/>
        <v>28267.15</v>
      </c>
      <c r="J245" s="30">
        <f t="shared" si="148"/>
        <v>27630.7</v>
      </c>
      <c r="K245" s="30">
        <f t="shared" si="148"/>
        <v>26995.1</v>
      </c>
      <c r="L245" s="30">
        <f t="shared" si="148"/>
        <v>26383.919999999998</v>
      </c>
      <c r="M245" s="86">
        <f t="shared" si="148"/>
        <v>280281.18</v>
      </c>
      <c r="N245" s="31">
        <f>SUM(F245:M245)</f>
        <v>476308.13</v>
      </c>
      <c r="P245" s="101"/>
    </row>
    <row r="246" spans="1:103" x14ac:dyDescent="0.3">
      <c r="A246" s="32"/>
      <c r="B246" s="32"/>
      <c r="C246" s="32"/>
      <c r="D246" s="32"/>
      <c r="E246" s="32"/>
      <c r="F246" s="33"/>
      <c r="G246" s="34"/>
      <c r="H246" s="33"/>
      <c r="I246" s="34"/>
      <c r="J246" s="34"/>
      <c r="K246" s="34"/>
      <c r="L246" s="34"/>
      <c r="M246" s="87"/>
      <c r="N246" s="35"/>
      <c r="P246" s="101"/>
    </row>
    <row r="247" spans="1:103" s="8" customFormat="1" x14ac:dyDescent="0.3">
      <c r="A247" s="121" t="s">
        <v>151</v>
      </c>
      <c r="B247" s="135"/>
      <c r="C247" s="135"/>
      <c r="D247" s="135"/>
      <c r="E247" s="135"/>
      <c r="F247" s="135"/>
      <c r="G247" s="135"/>
      <c r="H247" s="135"/>
      <c r="I247" s="135"/>
      <c r="J247" s="135"/>
      <c r="K247" s="135"/>
      <c r="L247" s="135"/>
      <c r="M247" s="135"/>
      <c r="N247" s="50"/>
      <c r="O247" s="7"/>
      <c r="P247" s="105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</row>
    <row r="248" spans="1:103" x14ac:dyDescent="0.3">
      <c r="A248" s="18" t="s">
        <v>143</v>
      </c>
      <c r="B248" s="64" t="s">
        <v>144</v>
      </c>
      <c r="C248" s="18" t="s">
        <v>74</v>
      </c>
      <c r="D248" s="18" t="s">
        <v>6</v>
      </c>
      <c r="E248" s="18" t="s">
        <v>7</v>
      </c>
      <c r="F248" s="20">
        <v>36330</v>
      </c>
      <c r="G248" s="21">
        <v>48440</v>
      </c>
      <c r="H248" s="22">
        <v>48440</v>
      </c>
      <c r="I248" s="21">
        <v>35040</v>
      </c>
      <c r="J248" s="21"/>
      <c r="K248" s="21"/>
      <c r="L248" s="23"/>
      <c r="M248" s="84"/>
      <c r="N248" s="98">
        <f>SUM(F248:M248)</f>
        <v>168250</v>
      </c>
      <c r="P248" s="101"/>
    </row>
    <row r="249" spans="1:103" x14ac:dyDescent="0.3">
      <c r="A249" s="18"/>
      <c r="B249" s="64" t="s">
        <v>144</v>
      </c>
      <c r="C249" s="18" t="s">
        <v>75</v>
      </c>
      <c r="D249" s="18" t="s">
        <v>8</v>
      </c>
      <c r="E249" s="18" t="s">
        <v>7</v>
      </c>
      <c r="F249" s="22">
        <v>4064.35</v>
      </c>
      <c r="G249" s="21">
        <v>3945.76</v>
      </c>
      <c r="H249" s="22">
        <v>2413.0300000000002</v>
      </c>
      <c r="I249" s="21">
        <v>871.27</v>
      </c>
      <c r="J249" s="21"/>
      <c r="K249" s="21"/>
      <c r="L249" s="23"/>
      <c r="M249" s="84"/>
      <c r="N249" s="98">
        <f>SUM(F249:M249)</f>
        <v>11294.410000000002</v>
      </c>
      <c r="P249" s="101"/>
    </row>
    <row r="250" spans="1:103" x14ac:dyDescent="0.3">
      <c r="A250" s="18"/>
      <c r="B250" s="18"/>
      <c r="C250" s="18"/>
      <c r="D250" s="18"/>
      <c r="E250" s="18"/>
      <c r="F250" s="29">
        <f t="shared" ref="F250:M250" si="149">SUM(F248:F249)</f>
        <v>40394.35</v>
      </c>
      <c r="G250" s="30">
        <f t="shared" si="149"/>
        <v>52385.760000000002</v>
      </c>
      <c r="H250" s="29">
        <f t="shared" si="149"/>
        <v>50853.03</v>
      </c>
      <c r="I250" s="30">
        <f t="shared" si="149"/>
        <v>35911.269999999997</v>
      </c>
      <c r="J250" s="30">
        <f t="shared" si="149"/>
        <v>0</v>
      </c>
      <c r="K250" s="30">
        <f t="shared" si="149"/>
        <v>0</v>
      </c>
      <c r="L250" s="30">
        <f t="shared" si="149"/>
        <v>0</v>
      </c>
      <c r="M250" s="91">
        <f t="shared" si="149"/>
        <v>0</v>
      </c>
      <c r="N250" s="31">
        <f>SUM(F250:M250)</f>
        <v>179544.41</v>
      </c>
      <c r="P250" s="101"/>
    </row>
    <row r="251" spans="1:103" x14ac:dyDescent="0.3">
      <c r="A251" s="32"/>
      <c r="B251" s="32"/>
      <c r="C251" s="32"/>
      <c r="D251" s="32"/>
      <c r="E251" s="32"/>
      <c r="F251" s="33"/>
      <c r="G251" s="34"/>
      <c r="H251" s="33"/>
      <c r="I251" s="34"/>
      <c r="J251" s="34"/>
      <c r="K251" s="34"/>
      <c r="L251" s="34"/>
      <c r="M251" s="87"/>
      <c r="N251" s="65"/>
      <c r="P251" s="101"/>
    </row>
    <row r="252" spans="1:103" x14ac:dyDescent="0.3">
      <c r="F252" s="33"/>
      <c r="G252" s="34"/>
      <c r="H252" s="33"/>
      <c r="I252" s="34"/>
      <c r="J252" s="34"/>
      <c r="K252" s="34"/>
      <c r="L252" s="34"/>
      <c r="M252" s="87"/>
      <c r="N252" s="65"/>
      <c r="P252" s="101"/>
    </row>
    <row r="253" spans="1:103" x14ac:dyDescent="0.3">
      <c r="P253" s="101"/>
    </row>
    <row r="254" spans="1:103" x14ac:dyDescent="0.3">
      <c r="D254" s="66" t="s">
        <v>77</v>
      </c>
      <c r="E254" s="67" t="s">
        <v>7</v>
      </c>
      <c r="F254" s="68">
        <f t="shared" ref="F254:M255" si="150">F8+F14+F20+F26+F32+F38+F44+F50+F56+F62+F68+F74+F80+F86+F92+F98+F104+F110+F116+F122+F128+F133+F138+F143+F148+F153+F158+F163+F168+F173+F178+F183+F188+F193+F198+F203+F208+F213+F218+F223+F228+F233+F238+F243+F248</f>
        <v>1134453.69</v>
      </c>
      <c r="G254" s="68">
        <f t="shared" si="150"/>
        <v>915282.86</v>
      </c>
      <c r="H254" s="68">
        <f t="shared" si="150"/>
        <v>796751.6</v>
      </c>
      <c r="I254" s="68">
        <f t="shared" si="150"/>
        <v>697844.11</v>
      </c>
      <c r="J254" s="68">
        <f t="shared" si="150"/>
        <v>629536.6</v>
      </c>
      <c r="K254" s="68">
        <f t="shared" si="150"/>
        <v>592339.30000000005</v>
      </c>
      <c r="L254" s="68">
        <f t="shared" si="150"/>
        <v>562294</v>
      </c>
      <c r="M254" s="93">
        <f t="shared" si="150"/>
        <v>4741718.4400000004</v>
      </c>
      <c r="N254" s="69">
        <f>SUM(F254:M254)</f>
        <v>10070220.600000001</v>
      </c>
      <c r="P254" s="109">
        <f>SUM(P8:P253)</f>
        <v>160248.71000000002</v>
      </c>
    </row>
    <row r="255" spans="1:103" x14ac:dyDescent="0.3">
      <c r="D255" s="70" t="s">
        <v>78</v>
      </c>
      <c r="E255" s="71" t="s">
        <v>7</v>
      </c>
      <c r="F255" s="72">
        <f t="shared" si="150"/>
        <v>299693.39</v>
      </c>
      <c r="G255" s="72">
        <f t="shared" si="150"/>
        <v>289913.95</v>
      </c>
      <c r="H255" s="72">
        <f t="shared" si="150"/>
        <v>262917.94999999995</v>
      </c>
      <c r="I255" s="72">
        <f t="shared" si="150"/>
        <v>237890.91999999998</v>
      </c>
      <c r="J255" s="72">
        <f t="shared" si="150"/>
        <v>216596.68999999997</v>
      </c>
      <c r="K255" s="72">
        <f t="shared" si="150"/>
        <v>196854.22</v>
      </c>
      <c r="L255" s="72">
        <f t="shared" si="150"/>
        <v>178161.28</v>
      </c>
      <c r="M255" s="94">
        <f t="shared" si="150"/>
        <v>1106494.07</v>
      </c>
      <c r="N255" s="73">
        <f>SUM(F255:M255)</f>
        <v>2788522.4699999997</v>
      </c>
      <c r="P255" s="101"/>
    </row>
    <row r="256" spans="1:103" x14ac:dyDescent="0.3">
      <c r="D256" s="74" t="s">
        <v>79</v>
      </c>
      <c r="E256" s="75" t="s">
        <v>7</v>
      </c>
      <c r="F256" s="76">
        <f t="shared" ref="F256:M256" si="151">F10+F16+F22+F28+F34+F40+F46+F52+F58+F64+F70+F76+F82+F88+F94+F100+F106+F112+F118+F124</f>
        <v>8055.85</v>
      </c>
      <c r="G256" s="76">
        <f t="shared" si="151"/>
        <v>6995.0499999999993</v>
      </c>
      <c r="H256" s="76">
        <f t="shared" si="151"/>
        <v>6099.3499999999995</v>
      </c>
      <c r="I256" s="76">
        <f t="shared" si="151"/>
        <v>5435.9800000000005</v>
      </c>
      <c r="J256" s="76">
        <f t="shared" si="151"/>
        <v>4919.54</v>
      </c>
      <c r="K256" s="76">
        <f t="shared" si="151"/>
        <v>4426.62</v>
      </c>
      <c r="L256" s="76">
        <f t="shared" si="151"/>
        <v>3944.92</v>
      </c>
      <c r="M256" s="95">
        <f t="shared" si="151"/>
        <v>23926.54</v>
      </c>
      <c r="N256" s="77">
        <f>SUM(F256:M256)</f>
        <v>63803.85</v>
      </c>
      <c r="P256" s="101"/>
    </row>
    <row r="257" spans="1:16" x14ac:dyDescent="0.3">
      <c r="D257" s="78" t="s">
        <v>128</v>
      </c>
      <c r="E257" s="79" t="s">
        <v>7</v>
      </c>
      <c r="F257" s="31">
        <f t="shared" ref="F257" si="152">SUM(F254:F256)</f>
        <v>1442202.9300000002</v>
      </c>
      <c r="G257" s="31">
        <f t="shared" ref="G257:M257" si="153">SUM(G254:G256)</f>
        <v>1212191.8600000001</v>
      </c>
      <c r="H257" s="31">
        <f t="shared" si="153"/>
        <v>1065768.8999999999</v>
      </c>
      <c r="I257" s="31">
        <f t="shared" si="153"/>
        <v>941171.01</v>
      </c>
      <c r="J257" s="31">
        <f t="shared" si="153"/>
        <v>851052.83</v>
      </c>
      <c r="K257" s="31">
        <f t="shared" si="153"/>
        <v>793620.14</v>
      </c>
      <c r="L257" s="31">
        <f t="shared" si="153"/>
        <v>744400.20000000007</v>
      </c>
      <c r="M257" s="96">
        <f t="shared" si="153"/>
        <v>5872139.0500000007</v>
      </c>
      <c r="N257" s="80">
        <f>SUM(F257:M257)</f>
        <v>12922546.920000002</v>
      </c>
      <c r="P257" s="108"/>
    </row>
    <row r="259" spans="1:16" x14ac:dyDescent="0.3">
      <c r="A259" s="16" t="s">
        <v>109</v>
      </c>
      <c r="B259" s="81"/>
      <c r="C259" s="81"/>
      <c r="D259" s="81"/>
      <c r="E259" s="81"/>
      <c r="F259" s="82">
        <f>F257/F261</f>
        <v>8.6040345096133883E-2</v>
      </c>
      <c r="G259" s="82">
        <f>G257/F261</f>
        <v>7.2318120971453306E-2</v>
      </c>
      <c r="H259" s="82">
        <f>H257/F261</f>
        <v>6.3582677611622229E-2</v>
      </c>
      <c r="I259" s="82">
        <f>I257/F261</f>
        <v>5.6149295505090166E-2</v>
      </c>
      <c r="J259" s="82">
        <f>J257/F261</f>
        <v>5.0772937472981942E-2</v>
      </c>
      <c r="K259" s="82">
        <f>K257/F261</f>
        <v>4.7346562193464739E-2</v>
      </c>
      <c r="L259" s="82">
        <f>L257/F261</f>
        <v>4.4410151141234387E-2</v>
      </c>
      <c r="M259" s="97"/>
    </row>
    <row r="261" spans="1:16" ht="55.5" customHeight="1" x14ac:dyDescent="0.3">
      <c r="A261" s="136" t="s">
        <v>110</v>
      </c>
      <c r="B261" s="137"/>
      <c r="C261" s="137"/>
      <c r="D261" s="138"/>
      <c r="E261" s="83" t="s">
        <v>7</v>
      </c>
      <c r="F261" s="5">
        <v>16761938</v>
      </c>
    </row>
  </sheetData>
  <mergeCells count="62">
    <mergeCell ref="M1:N1"/>
    <mergeCell ref="A261:D261"/>
    <mergeCell ref="A157:M157"/>
    <mergeCell ref="A162:M162"/>
    <mergeCell ref="A167:M167"/>
    <mergeCell ref="A172:M172"/>
    <mergeCell ref="A177:M177"/>
    <mergeCell ref="A197:M197"/>
    <mergeCell ref="A202:M202"/>
    <mergeCell ref="A207:M207"/>
    <mergeCell ref="A217:M217"/>
    <mergeCell ref="A222:M222"/>
    <mergeCell ref="A227:M227"/>
    <mergeCell ref="A232:M232"/>
    <mergeCell ref="A247:M247"/>
    <mergeCell ref="C3:K3"/>
    <mergeCell ref="A182:M182"/>
    <mergeCell ref="A187:M187"/>
    <mergeCell ref="A192:M192"/>
    <mergeCell ref="A97:M97"/>
    <mergeCell ref="A103:M103"/>
    <mergeCell ref="A109:M109"/>
    <mergeCell ref="A115:M115"/>
    <mergeCell ref="A121:M121"/>
    <mergeCell ref="A67:M67"/>
    <mergeCell ref="A73:M73"/>
    <mergeCell ref="A79:M79"/>
    <mergeCell ref="A85:M85"/>
    <mergeCell ref="A91:M91"/>
    <mergeCell ref="K5:K6"/>
    <mergeCell ref="A49:M49"/>
    <mergeCell ref="M5:M6"/>
    <mergeCell ref="A237:M237"/>
    <mergeCell ref="A55:M55"/>
    <mergeCell ref="A61:M61"/>
    <mergeCell ref="A152:M152"/>
    <mergeCell ref="B5:B6"/>
    <mergeCell ref="D5:D6"/>
    <mergeCell ref="E5:E6"/>
    <mergeCell ref="A5:A6"/>
    <mergeCell ref="C5:C6"/>
    <mergeCell ref="F5:F6"/>
    <mergeCell ref="G5:G6"/>
    <mergeCell ref="H5:H6"/>
    <mergeCell ref="I5:I6"/>
    <mergeCell ref="J5:J6"/>
    <mergeCell ref="N5:N6"/>
    <mergeCell ref="L5:L6"/>
    <mergeCell ref="A7:M7"/>
    <mergeCell ref="P5:P6"/>
    <mergeCell ref="A242:M242"/>
    <mergeCell ref="A127:M127"/>
    <mergeCell ref="A132:M132"/>
    <mergeCell ref="A137:M137"/>
    <mergeCell ref="A142:M142"/>
    <mergeCell ref="A147:M147"/>
    <mergeCell ref="A13:M13"/>
    <mergeCell ref="A19:M19"/>
    <mergeCell ref="A25:M25"/>
    <mergeCell ref="A31:M31"/>
    <mergeCell ref="A43:M43"/>
    <mergeCell ref="A37:M37"/>
  </mergeCells>
  <phoneticPr fontId="3" type="noConversion"/>
  <pageMargins left="0.7" right="0.7" top="0.75" bottom="0.75" header="0.3" footer="0.3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Remese</dc:creator>
  <cp:lastModifiedBy>Sanita Djadela</cp:lastModifiedBy>
  <cp:lastPrinted>2025-01-03T08:28:15Z</cp:lastPrinted>
  <dcterms:created xsi:type="dcterms:W3CDTF">2023-01-19T11:58:29Z</dcterms:created>
  <dcterms:modified xsi:type="dcterms:W3CDTF">2026-02-05T13:10:22Z</dcterms:modified>
</cp:coreProperties>
</file>