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110C454-18B4-499E-8C88-0EF9EAD85FD5}" xr6:coauthVersionLast="47" xr6:coauthVersionMax="47" xr10:uidLastSave="{00000000-0000-0000-0000-000000000000}"/>
  <bookViews>
    <workbookView xWindow="-108" yWindow="-108" windowWidth="23256" windowHeight="12456" xr2:uid="{432FAF65-2A9D-4CA9-930F-E6CB34611506}"/>
  </bookViews>
  <sheets>
    <sheet name="Sheet1" sheetId="1" r:id="rId1"/>
  </sheets>
  <externalReferences>
    <externalReference r:id="rId2"/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0" i="1" l="1"/>
  <c r="C99" i="1"/>
  <c r="C98" i="1"/>
  <c r="C95" i="1"/>
  <c r="C94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1" i="1" s="1"/>
  <c r="C72" i="1"/>
  <c r="C66" i="1"/>
  <c r="C65" i="1"/>
  <c r="C64" i="1"/>
  <c r="C63" i="1"/>
  <c r="C62" i="1"/>
  <c r="C61" i="1"/>
  <c r="C59" i="1" s="1"/>
  <c r="C60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3" i="1" s="1"/>
  <c r="C44" i="1"/>
  <c r="C42" i="1"/>
  <c r="C41" i="1"/>
  <c r="C40" i="1"/>
  <c r="C90" i="1" s="1"/>
  <c r="C39" i="1"/>
  <c r="C38" i="1"/>
  <c r="C37" i="1"/>
  <c r="C36" i="1"/>
  <c r="C35" i="1"/>
  <c r="C34" i="1"/>
  <c r="C32" i="1" s="1"/>
  <c r="C33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6" i="1" s="1"/>
  <c r="C17" i="1"/>
  <c r="C15" i="1"/>
  <c r="C14" i="1"/>
  <c r="C13" i="1"/>
  <c r="C12" i="1"/>
  <c r="C11" i="1"/>
  <c r="C10" i="1"/>
  <c r="C9" i="1"/>
  <c r="C8" i="1"/>
  <c r="C67" i="1" s="1"/>
  <c r="C87" i="1" l="1"/>
  <c r="C92" i="1" s="1"/>
  <c r="D16" i="1" l="1"/>
  <c r="D59" i="1"/>
  <c r="D43" i="1"/>
  <c r="D8" i="1"/>
  <c r="D51" i="1"/>
  <c r="D24" i="1"/>
  <c r="D32" i="1"/>
  <c r="D71" i="1"/>
  <c r="D79" i="1"/>
</calcChain>
</file>

<file path=xl/sharedStrings.xml><?xml version="1.0" encoding="utf-8"?>
<sst xmlns="http://schemas.openxmlformats.org/spreadsheetml/2006/main" count="169" uniqueCount="49">
  <si>
    <t>Saulkrastu novada pašvaldības</t>
  </si>
  <si>
    <t xml:space="preserve">2026. gada budžeta   </t>
  </si>
  <si>
    <t xml:space="preserve">IZDEVUMI  </t>
  </si>
  <si>
    <t>EKK</t>
  </si>
  <si>
    <t>Izdevuma posteņa nosaukums</t>
  </si>
  <si>
    <t xml:space="preserve">Budžeta plāns 2024 </t>
  </si>
  <si>
    <t>01.000</t>
  </si>
  <si>
    <t>Vispārējie valdības dienesti</t>
  </si>
  <si>
    <t>1000</t>
  </si>
  <si>
    <t>Atlīdzība</t>
  </si>
  <si>
    <t>2000</t>
  </si>
  <si>
    <t>Preces un pakalpojumi</t>
  </si>
  <si>
    <t>3000</t>
  </si>
  <si>
    <t>Subsīdijas un dotācijas</t>
  </si>
  <si>
    <t>4000</t>
  </si>
  <si>
    <t>Procentu izdevumi</t>
  </si>
  <si>
    <t>5000</t>
  </si>
  <si>
    <t>Pamatkapitāla veidošana</t>
  </si>
  <si>
    <t>6000</t>
  </si>
  <si>
    <t>Sociālie pabalsti</t>
  </si>
  <si>
    <t>7000</t>
  </si>
  <si>
    <t>Valsts budžeta transferti, dotācijas un mērķdotācijas pašvaldībām uzturēšanas izdevumiem, pašu resursi, starptautiskā sadarbība</t>
  </si>
  <si>
    <t>03.000</t>
  </si>
  <si>
    <t>Sabiedriskā kārtība un drošība</t>
  </si>
  <si>
    <t>04.000</t>
  </si>
  <si>
    <t>Ekonomiskā darbība</t>
  </si>
  <si>
    <t>06.00</t>
  </si>
  <si>
    <t>Teritoriju un mājokļu apsaimniekošana</t>
  </si>
  <si>
    <t>07.000</t>
  </si>
  <si>
    <t>Veselība</t>
  </si>
  <si>
    <t>08.000</t>
  </si>
  <si>
    <t>Atpūta, kultūra un reliģija</t>
  </si>
  <si>
    <t xml:space="preserve">09.000 </t>
  </si>
  <si>
    <t>Izglītība</t>
  </si>
  <si>
    <t>10.000</t>
  </si>
  <si>
    <t>Sociālā aizsardzība</t>
  </si>
  <si>
    <t>Domes izdevumi kopā</t>
  </si>
  <si>
    <t>PA Saulkrastu veselības  centrs</t>
  </si>
  <si>
    <t>Aģentūras izdevumi  kopā</t>
  </si>
  <si>
    <t>Konsolidācija</t>
  </si>
  <si>
    <t>Konsolidētie izdevumi</t>
  </si>
  <si>
    <t>Finansēšana</t>
  </si>
  <si>
    <t>Aizņēmumu atmaksa</t>
  </si>
  <si>
    <t>Iemaksa pamatkapitālā</t>
  </si>
  <si>
    <t>Atlikums uz gada beigām</t>
  </si>
  <si>
    <t>t.sk.pašvaldībai</t>
  </si>
  <si>
    <t xml:space="preserve"> un aģentūrai</t>
  </si>
  <si>
    <t>Pielikums Nr. 2</t>
  </si>
  <si>
    <t>Piezīme: EKK – ekonomiskās klasifikācijas kods atbilstoši MK noteikumiem Nr. 1031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</si>
</sst>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11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6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4"/>
      <color theme="1"/>
      <name val="Times New Roman"/>
      <family val="1"/>
      <charset val="186"/>
    </font>
    <font>
      <i/>
      <sz val="12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horizontal="right"/>
    </xf>
    <xf numFmtId="0" fontId="3" fillId="0" borderId="0" xfId="0" applyFont="1"/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wrapText="1"/>
    </xf>
    <xf numFmtId="3" fontId="4" fillId="0" borderId="4" xfId="0" applyNumberFormat="1" applyFont="1" applyBorder="1" applyAlignment="1">
      <alignment horizontal="left" wrapText="1"/>
    </xf>
    <xf numFmtId="3" fontId="4" fillId="0" borderId="5" xfId="0" applyNumberFormat="1" applyFont="1" applyBorder="1" applyAlignment="1">
      <alignment horizontal="center" wrapText="1"/>
    </xf>
    <xf numFmtId="0" fontId="4" fillId="2" borderId="5" xfId="0" quotePrefix="1" applyFont="1" applyFill="1" applyBorder="1" applyAlignment="1">
      <alignment horizontal="justify" vertical="top" wrapText="1"/>
    </xf>
    <xf numFmtId="3" fontId="5" fillId="2" borderId="5" xfId="0" applyNumberFormat="1" applyFont="1" applyFill="1" applyBorder="1" applyAlignment="1">
      <alignment horizontal="left" vertical="top" wrapText="1"/>
    </xf>
    <xf numFmtId="3" fontId="5" fillId="2" borderId="5" xfId="0" applyNumberFormat="1" applyFont="1" applyFill="1" applyBorder="1" applyAlignment="1">
      <alignment horizontal="right" vertical="top" wrapText="1"/>
    </xf>
    <xf numFmtId="164" fontId="0" fillId="0" borderId="0" xfId="0" applyNumberFormat="1"/>
    <xf numFmtId="49" fontId="6" fillId="0" borderId="5" xfId="0" applyNumberFormat="1" applyFont="1" applyBorder="1" applyAlignment="1" applyProtection="1">
      <alignment horizontal="left"/>
      <protection locked="0"/>
    </xf>
    <xf numFmtId="49" fontId="6" fillId="0" borderId="5" xfId="0" applyNumberFormat="1" applyFont="1" applyBorder="1" applyAlignment="1" applyProtection="1">
      <alignment horizontal="left" wrapText="1"/>
      <protection locked="0"/>
    </xf>
    <xf numFmtId="3" fontId="7" fillId="0" borderId="5" xfId="0" applyNumberFormat="1" applyFont="1" applyBorder="1" applyAlignment="1">
      <alignment horizontal="right" vertical="top" wrapText="1"/>
    </xf>
    <xf numFmtId="3" fontId="7" fillId="0" borderId="5" xfId="0" quotePrefix="1" applyNumberFormat="1" applyFont="1" applyBorder="1" applyAlignment="1">
      <alignment horizontal="right" vertical="top" wrapText="1"/>
    </xf>
    <xf numFmtId="43" fontId="7" fillId="0" borderId="5" xfId="1" applyFont="1" applyFill="1" applyBorder="1" applyAlignment="1">
      <alignment horizontal="right" vertical="top" wrapText="1"/>
    </xf>
    <xf numFmtId="43" fontId="7" fillId="0" borderId="5" xfId="1" quotePrefix="1" applyFont="1" applyFill="1" applyBorder="1" applyAlignment="1">
      <alignment horizontal="right" vertical="top" wrapText="1"/>
    </xf>
    <xf numFmtId="0" fontId="4" fillId="2" borderId="5" xfId="0" quotePrefix="1" applyFont="1" applyFill="1" applyBorder="1" applyAlignment="1">
      <alignment horizontal="left" vertical="top" wrapText="1"/>
    </xf>
    <xf numFmtId="3" fontId="7" fillId="3" borderId="5" xfId="0" applyNumberFormat="1" applyFont="1" applyFill="1" applyBorder="1" applyAlignment="1">
      <alignment horizontal="right" vertical="top" wrapText="1"/>
    </xf>
    <xf numFmtId="3" fontId="7" fillId="4" borderId="5" xfId="0" applyNumberFormat="1" applyFont="1" applyFill="1" applyBorder="1" applyAlignment="1">
      <alignment horizontal="right" vertical="top" wrapText="1"/>
    </xf>
    <xf numFmtId="3" fontId="7" fillId="4" borderId="5" xfId="0" quotePrefix="1" applyNumberFormat="1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right" vertical="top" wrapText="1"/>
    </xf>
    <xf numFmtId="0" fontId="4" fillId="2" borderId="5" xfId="0" applyFont="1" applyFill="1" applyBorder="1" applyAlignment="1">
      <alignment horizontal="justify" vertical="top" wrapText="1"/>
    </xf>
    <xf numFmtId="3" fontId="5" fillId="2" borderId="5" xfId="0" quotePrefix="1" applyNumberFormat="1" applyFont="1" applyFill="1" applyBorder="1" applyAlignment="1">
      <alignment horizontal="right" vertical="top" wrapText="1"/>
    </xf>
    <xf numFmtId="0" fontId="3" fillId="0" borderId="6" xfId="0" applyFont="1" applyBorder="1" applyAlignment="1">
      <alignment horizontal="justify" vertical="top" wrapText="1"/>
    </xf>
    <xf numFmtId="0" fontId="3" fillId="0" borderId="7" xfId="0" applyFont="1" applyBorder="1" applyAlignment="1">
      <alignment horizontal="justify" vertical="top" wrapText="1"/>
    </xf>
    <xf numFmtId="3" fontId="7" fillId="4" borderId="8" xfId="0" quotePrefix="1" applyNumberFormat="1" applyFont="1" applyFill="1" applyBorder="1" applyAlignment="1">
      <alignment horizontal="center" vertical="top" wrapText="1"/>
    </xf>
    <xf numFmtId="0" fontId="3" fillId="0" borderId="9" xfId="0" quotePrefix="1" applyFont="1" applyBorder="1" applyAlignment="1">
      <alignment horizontal="justify" vertical="top" wrapText="1"/>
    </xf>
    <xf numFmtId="0" fontId="3" fillId="0" borderId="9" xfId="0" applyFont="1" applyBorder="1" applyAlignment="1">
      <alignment horizontal="justify" vertical="top" wrapText="1"/>
    </xf>
    <xf numFmtId="3" fontId="7" fillId="0" borderId="9" xfId="0" quotePrefix="1" applyNumberFormat="1" applyFont="1" applyBorder="1" applyAlignment="1">
      <alignment horizontal="right" vertical="top" wrapText="1"/>
    </xf>
    <xf numFmtId="0" fontId="4" fillId="2" borderId="10" xfId="0" quotePrefix="1" applyFont="1" applyFill="1" applyBorder="1" applyAlignment="1">
      <alignment horizontal="left" vertical="top" wrapText="1"/>
    </xf>
    <xf numFmtId="3" fontId="5" fillId="2" borderId="11" xfId="0" applyNumberFormat="1" applyFont="1" applyFill="1" applyBorder="1" applyAlignment="1">
      <alignment horizontal="left" vertical="top" wrapText="1"/>
    </xf>
    <xf numFmtId="3" fontId="7" fillId="3" borderId="12" xfId="0" applyNumberFormat="1" applyFont="1" applyFill="1" applyBorder="1" applyAlignment="1">
      <alignment horizontal="right" vertical="top" wrapText="1"/>
    </xf>
    <xf numFmtId="3" fontId="7" fillId="0" borderId="13" xfId="0" applyNumberFormat="1" applyFont="1" applyBorder="1" applyAlignment="1">
      <alignment horizontal="right" vertical="top" wrapText="1"/>
    </xf>
    <xf numFmtId="3" fontId="5" fillId="2" borderId="2" xfId="0" applyNumberFormat="1" applyFont="1" applyFill="1" applyBorder="1" applyAlignment="1">
      <alignment horizontal="left" vertical="top" wrapText="1"/>
    </xf>
    <xf numFmtId="3" fontId="5" fillId="2" borderId="14" xfId="0" applyNumberFormat="1" applyFont="1" applyFill="1" applyBorder="1" applyAlignment="1">
      <alignment horizontal="right" vertical="top" wrapText="1"/>
    </xf>
    <xf numFmtId="3" fontId="9" fillId="0" borderId="13" xfId="0" applyNumberFormat="1" applyFont="1" applyBorder="1" applyAlignment="1">
      <alignment horizontal="right" vertical="top" wrapText="1"/>
    </xf>
    <xf numFmtId="3" fontId="9" fillId="0" borderId="15" xfId="0" applyNumberFormat="1" applyFont="1" applyBorder="1" applyAlignment="1">
      <alignment horizontal="right" vertical="top" wrapText="1"/>
    </xf>
    <xf numFmtId="0" fontId="4" fillId="2" borderId="16" xfId="0" applyFont="1" applyFill="1" applyBorder="1" applyAlignment="1">
      <alignment horizontal="right" vertical="top" wrapText="1"/>
    </xf>
    <xf numFmtId="0" fontId="4" fillId="2" borderId="16" xfId="0" applyFont="1" applyFill="1" applyBorder="1" applyAlignment="1">
      <alignment horizontal="justify" vertical="top" wrapText="1"/>
    </xf>
    <xf numFmtId="3" fontId="5" fillId="2" borderId="15" xfId="0" applyNumberFormat="1" applyFont="1" applyFill="1" applyBorder="1" applyAlignment="1">
      <alignment horizontal="right" vertical="top" wrapText="1"/>
    </xf>
    <xf numFmtId="0" fontId="3" fillId="0" borderId="17" xfId="0" applyFont="1" applyBorder="1" applyAlignment="1">
      <alignment horizontal="justify" vertical="top" wrapText="1"/>
    </xf>
    <xf numFmtId="0" fontId="4" fillId="0" borderId="15" xfId="0" applyFont="1" applyBorder="1" applyAlignment="1">
      <alignment horizontal="justify" vertical="top" wrapText="1"/>
    </xf>
    <xf numFmtId="3" fontId="5" fillId="0" borderId="15" xfId="0" applyNumberFormat="1" applyFont="1" applyBorder="1" applyAlignment="1">
      <alignment horizontal="right" vertical="top" wrapText="1"/>
    </xf>
    <xf numFmtId="3" fontId="7" fillId="0" borderId="15" xfId="0" applyNumberFormat="1" applyFont="1" applyBorder="1" applyAlignment="1">
      <alignment horizontal="center" vertical="top" wrapText="1"/>
    </xf>
    <xf numFmtId="0" fontId="3" fillId="0" borderId="18" xfId="0" quotePrefix="1" applyFont="1" applyBorder="1" applyAlignment="1">
      <alignment horizontal="justify" vertical="top" wrapText="1"/>
    </xf>
    <xf numFmtId="0" fontId="4" fillId="0" borderId="13" xfId="0" applyFont="1" applyBorder="1" applyAlignment="1">
      <alignment horizontal="justify" vertical="top" wrapText="1"/>
    </xf>
    <xf numFmtId="3" fontId="5" fillId="0" borderId="13" xfId="0" quotePrefix="1" applyNumberFormat="1" applyFont="1" applyBorder="1" applyAlignment="1">
      <alignment horizontal="right" vertical="top" wrapText="1"/>
    </xf>
    <xf numFmtId="0" fontId="3" fillId="0" borderId="17" xfId="0" quotePrefix="1" applyFont="1" applyBorder="1" applyAlignment="1">
      <alignment horizontal="justify" vertical="top" wrapText="1"/>
    </xf>
    <xf numFmtId="3" fontId="5" fillId="0" borderId="19" xfId="0" quotePrefix="1" applyNumberFormat="1" applyFont="1" applyBorder="1" applyAlignment="1">
      <alignment horizontal="right" vertical="top" wrapText="1"/>
    </xf>
    <xf numFmtId="0" fontId="3" fillId="2" borderId="20" xfId="0" applyFont="1" applyFill="1" applyBorder="1" applyAlignment="1">
      <alignment horizontal="justify" vertical="top" wrapText="1"/>
    </xf>
    <xf numFmtId="3" fontId="4" fillId="2" borderId="21" xfId="0" applyNumberFormat="1" applyFont="1" applyFill="1" applyBorder="1" applyAlignment="1">
      <alignment horizontal="right" vertical="top" wrapText="1"/>
    </xf>
    <xf numFmtId="0" fontId="3" fillId="0" borderId="22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3" fontId="4" fillId="0" borderId="9" xfId="0" applyNumberFormat="1" applyFont="1" applyBorder="1" applyAlignment="1">
      <alignment horizontal="right" vertical="top" wrapText="1"/>
    </xf>
    <xf numFmtId="0" fontId="3" fillId="2" borderId="5" xfId="0" applyFont="1" applyFill="1" applyBorder="1" applyAlignment="1">
      <alignment horizontal="justify" vertical="top" wrapText="1"/>
    </xf>
    <xf numFmtId="0" fontId="3" fillId="0" borderId="5" xfId="0" quotePrefix="1" applyFont="1" applyBorder="1" applyAlignment="1">
      <alignment horizontal="justify" vertical="top" wrapText="1"/>
    </xf>
    <xf numFmtId="0" fontId="3" fillId="0" borderId="5" xfId="0" applyFont="1" applyBorder="1" applyAlignment="1">
      <alignment horizontal="justify" vertical="top" wrapText="1"/>
    </xf>
    <xf numFmtId="0" fontId="10" fillId="0" borderId="0" xfId="0" applyFont="1"/>
    <xf numFmtId="0" fontId="3" fillId="2" borderId="0" xfId="0" applyFont="1" applyFill="1" applyAlignment="1">
      <alignment horizontal="justify" vertical="top" wrapText="1"/>
    </xf>
    <xf numFmtId="0" fontId="4" fillId="2" borderId="0" xfId="0" applyFont="1" applyFill="1" applyAlignment="1">
      <alignment horizontal="justify" vertical="top" wrapText="1"/>
    </xf>
    <xf numFmtId="3" fontId="4" fillId="2" borderId="0" xfId="0" applyNumberFormat="1" applyFont="1" applyFill="1" applyAlignment="1">
      <alignment horizontal="right" vertical="top" wrapText="1"/>
    </xf>
    <xf numFmtId="0" fontId="3" fillId="0" borderId="0" xfId="0" applyFont="1" applyAlignment="1">
      <alignment horizontal="right" vertical="top" wrapText="1"/>
    </xf>
    <xf numFmtId="3" fontId="10" fillId="0" borderId="0" xfId="0" applyNumberFormat="1" applyFont="1"/>
    <xf numFmtId="3" fontId="10" fillId="0" borderId="0" xfId="0" applyNumberFormat="1" applyFont="1" applyAlignment="1">
      <alignment horizontal="right" vertical="top" wrapText="1"/>
    </xf>
    <xf numFmtId="0" fontId="3" fillId="0" borderId="0" xfId="0" applyFont="1" applyAlignment="1">
      <alignment horizontal="justify" vertical="top" wrapText="1"/>
    </xf>
    <xf numFmtId="0" fontId="4" fillId="0" borderId="0" xfId="0" applyFont="1" applyAlignment="1">
      <alignment horizontal="justify" vertical="top" wrapText="1"/>
    </xf>
    <xf numFmtId="3" fontId="4" fillId="0" borderId="0" xfId="0" applyNumberFormat="1" applyFont="1" applyAlignment="1">
      <alignment horizontal="center" vertical="top" wrapText="1"/>
    </xf>
    <xf numFmtId="3" fontId="3" fillId="0" borderId="0" xfId="0" applyNumberFormat="1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3" fontId="2" fillId="0" borderId="0" xfId="0" applyNumberFormat="1" applyFont="1" applyAlignment="1">
      <alignment horizontal="center"/>
    </xf>
    <xf numFmtId="49" fontId="8" fillId="0" borderId="3" xfId="0" applyNumberFormat="1" applyFont="1" applyBorder="1" applyAlignment="1">
      <alignment horizontal="center" wrapText="1"/>
    </xf>
    <xf numFmtId="49" fontId="8" fillId="0" borderId="9" xfId="0" applyNumberFormat="1" applyFont="1" applyBorder="1" applyAlignment="1">
      <alignment horizontal="center" wrapText="1"/>
    </xf>
    <xf numFmtId="0" fontId="0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va.remese/Desktop/bud&#382;ets/2026/Kopsavilkuma%20bud&#382;eta%20tabula%202026%20_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eva.remese/Desktop/bud&#382;ets/2025/Kopsavilkuma%20tabula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ki"/>
      <sheetName val="konsolidētie ieņēmumi"/>
      <sheetName val="konsolidētie izdevumi"/>
      <sheetName val="Aģentūras ieņēmumi"/>
      <sheetName val="Aģentūras izdevumi"/>
      <sheetName val="IEŅ DOME"/>
      <sheetName val="IZD DOME"/>
      <sheetName val="Deputāti 01.110"/>
      <sheetName val="Komisijas 01.110"/>
      <sheetName val="Vēlēšanu kom 01.110"/>
      <sheetName val="ADM nod 01.110"/>
      <sheetName val="FGN 01.110"/>
      <sheetName val="DZIM NOD 01.110"/>
      <sheetName val="ADMIN KOM 03.310"/>
      <sheetName val="POLICIJA 03.110"/>
      <sheetName val="BŪVVALDE 04.430"/>
      <sheetName val="ATT nod"/>
      <sheetName val="TIC UN KOM 04.730"/>
      <sheetName val="ĪP APS 06.600"/>
      <sheetName val="ĪP APS SKOL PĀRV 09.610"/>
      <sheetName val="ĪP APS CEĻI  04.510"/>
      <sheetName val="BIBLIOTEKA 08.210"/>
      <sheetName val="KULT CENTRS 08.230"/>
      <sheetName val="SAULKRASTU SPORTA CENTRS 08.100"/>
      <sheetName val="SĒJAS SK SPORTA CENTRS 08.100"/>
      <sheetName val="SĒJAS SKOLA 09.219"/>
      <sheetName val="SĒJAS SKOLAS VIRTUVE 09.620"/>
      <sheetName val="SAULKRASTU VIDUSSKOLA 09.219"/>
      <sheetName val="PII BITĪTE 09.100"/>
      <sheetName val="PII BITĪTES VIRTUVE 09.620"/>
      <sheetName val="PII RŪĶĪTIS 09.100"/>
      <sheetName val="VIDZEMES JMMS 09.510"/>
      <sheetName val="SĒJAS MMS 09.510"/>
      <sheetName val="IZGLĪTĪBAS DAĻA 09.640"/>
      <sheetName val="BĀRIŅTIESA 10.400"/>
      <sheetName val="SOC DIEN VF 10.700"/>
      <sheetName val="SOC PAB VF 10.900"/>
      <sheetName val="Finansēšana"/>
    </sheetNames>
    <sheetDataSet>
      <sheetData sheetId="0"/>
      <sheetData sheetId="1"/>
      <sheetData sheetId="2"/>
      <sheetData sheetId="3"/>
      <sheetData sheetId="4">
        <row r="7">
          <cell r="H7">
            <v>1358403.2601352995</v>
          </cell>
          <cell r="I7">
            <v>250460</v>
          </cell>
        </row>
        <row r="28">
          <cell r="H28">
            <v>366415.75840000005</v>
          </cell>
          <cell r="I28">
            <v>101839</v>
          </cell>
        </row>
        <row r="105">
          <cell r="H105">
            <v>0</v>
          </cell>
          <cell r="I105">
            <v>0</v>
          </cell>
        </row>
        <row r="109">
          <cell r="H109">
            <v>0</v>
          </cell>
          <cell r="I109">
            <v>0</v>
          </cell>
        </row>
        <row r="112">
          <cell r="H112">
            <v>78052</v>
          </cell>
          <cell r="I112">
            <v>3505</v>
          </cell>
        </row>
        <row r="133">
          <cell r="H133">
            <v>0</v>
          </cell>
          <cell r="I133">
            <v>0</v>
          </cell>
        </row>
        <row r="182">
          <cell r="I182">
            <v>0</v>
          </cell>
        </row>
        <row r="202">
          <cell r="C202">
            <v>220042.86</v>
          </cell>
        </row>
      </sheetData>
      <sheetData sheetId="5"/>
      <sheetData sheetId="6">
        <row r="7">
          <cell r="G7">
            <v>1218326.0259</v>
          </cell>
          <cell r="H7">
            <v>627743</v>
          </cell>
          <cell r="I7">
            <v>643839</v>
          </cell>
          <cell r="J7">
            <v>523780.75</v>
          </cell>
          <cell r="L7">
            <v>1051937</v>
          </cell>
          <cell r="M7">
            <v>5583305.3951018183</v>
          </cell>
          <cell r="N7">
            <v>800918.04520000005</v>
          </cell>
        </row>
        <row r="28">
          <cell r="G28">
            <v>443763.3</v>
          </cell>
          <cell r="H28">
            <v>105099</v>
          </cell>
          <cell r="I28">
            <v>382823</v>
          </cell>
          <cell r="J28">
            <v>1741865</v>
          </cell>
          <cell r="L28">
            <v>775295</v>
          </cell>
          <cell r="M28">
            <v>1571807.86</v>
          </cell>
          <cell r="N28">
            <v>113182</v>
          </cell>
        </row>
        <row r="105">
          <cell r="G105">
            <v>0</v>
          </cell>
          <cell r="H105">
            <v>5000</v>
          </cell>
          <cell r="I105">
            <v>2057228</v>
          </cell>
          <cell r="J105">
            <v>94945</v>
          </cell>
          <cell r="L105">
            <v>87100</v>
          </cell>
          <cell r="M105">
            <v>0</v>
          </cell>
          <cell r="N105">
            <v>0</v>
          </cell>
        </row>
        <row r="109">
          <cell r="G109">
            <v>299693</v>
          </cell>
          <cell r="H109">
            <v>0</v>
          </cell>
          <cell r="I109">
            <v>0</v>
          </cell>
          <cell r="J109">
            <v>0</v>
          </cell>
          <cell r="L109">
            <v>0</v>
          </cell>
          <cell r="M109">
            <v>0</v>
          </cell>
          <cell r="N109">
            <v>0</v>
          </cell>
        </row>
        <row r="112">
          <cell r="G112">
            <v>38168</v>
          </cell>
          <cell r="H112">
            <v>3400</v>
          </cell>
          <cell r="I112">
            <v>4486524</v>
          </cell>
          <cell r="J112">
            <v>363150</v>
          </cell>
          <cell r="L112">
            <v>49484</v>
          </cell>
          <cell r="M112">
            <v>143955.75</v>
          </cell>
          <cell r="N112">
            <v>1115787</v>
          </cell>
        </row>
        <row r="133">
          <cell r="G133">
            <v>0</v>
          </cell>
          <cell r="H133">
            <v>0</v>
          </cell>
          <cell r="I133">
            <v>8000</v>
          </cell>
          <cell r="K133">
            <v>0</v>
          </cell>
          <cell r="L133">
            <v>0</v>
          </cell>
          <cell r="M133">
            <v>82790</v>
          </cell>
          <cell r="N133">
            <v>1053671</v>
          </cell>
        </row>
        <row r="166">
          <cell r="J166">
            <v>385</v>
          </cell>
        </row>
        <row r="182">
          <cell r="G182">
            <v>3527616</v>
          </cell>
          <cell r="H182">
            <v>0</v>
          </cell>
          <cell r="I182">
            <v>0</v>
          </cell>
          <cell r="J182">
            <v>0</v>
          </cell>
          <cell r="K182">
            <v>251458</v>
          </cell>
          <cell r="M182">
            <v>350276</v>
          </cell>
          <cell r="N182">
            <v>0</v>
          </cell>
        </row>
        <row r="199">
          <cell r="E199">
            <v>1134454</v>
          </cell>
        </row>
        <row r="201">
          <cell r="E201">
            <v>1711567.9</v>
          </cell>
        </row>
        <row r="207">
          <cell r="E207">
            <v>180000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rafiki"/>
      <sheetName val="KONSOLIDĒTIE IEŅĒMUMI"/>
      <sheetName val="KONSOLIDĒTIE IZDEVUMI"/>
      <sheetName val="IEŅ AĢENTŪRA"/>
      <sheetName val="IZD AĢENTŪRA"/>
      <sheetName val="IEŅ DOME"/>
      <sheetName val="IZD DOME"/>
      <sheetName val="Biblioteka"/>
      <sheetName val="Kultūras centrs"/>
      <sheetName val="Saulkrastu sporta centrs"/>
      <sheetName val="Sējas sporta centrs"/>
      <sheetName val="Sējas skola"/>
      <sheetName val="Sējas skolas virtuve"/>
      <sheetName val="ĪAN Skolēnu pārvadājumi"/>
      <sheetName val="Saulkrastu vsk"/>
      <sheetName val="PII Bitīte"/>
      <sheetName val="PII Rūķītis"/>
      <sheetName val="VJMSS"/>
      <sheetName val="SMMS"/>
      <sheetName val="Izglītības nodaļa"/>
      <sheetName val="Soc dienests"/>
      <sheetName val="Soc pabalsti"/>
      <sheetName val="Bāriņtiesa"/>
      <sheetName val="Būvvalde"/>
      <sheetName val="Attīstības nodaļa"/>
      <sheetName val="TIC un kom nodaļa"/>
      <sheetName val=" Ceļi (apsaimn nod)"/>
      <sheetName val="Apsaimn nodaļa"/>
      <sheetName val="policija"/>
      <sheetName val="Admin komisija"/>
      <sheetName val="Vēlēšanu komisija"/>
      <sheetName val="Dzimtsarakstu nodaļa"/>
      <sheetName val="Finanšu nodaļa"/>
      <sheetName val="Admin nodaļa"/>
      <sheetName val="Deputāti"/>
      <sheetName val="Past komitejas"/>
      <sheetName val="Finansēšana"/>
    </sheetNames>
    <sheetDataSet>
      <sheetData sheetId="0"/>
      <sheetData sheetId="1">
        <row r="8">
          <cell r="D8">
            <v>0.53075948515144422</v>
          </cell>
        </row>
      </sheetData>
      <sheetData sheetId="2">
        <row r="72">
          <cell r="C72">
            <v>1240582</v>
          </cell>
        </row>
      </sheetData>
      <sheetData sheetId="3"/>
      <sheetData sheetId="4">
        <row r="184">
          <cell r="C184">
            <v>0</v>
          </cell>
        </row>
      </sheetData>
      <sheetData sheetId="5"/>
      <sheetData sheetId="6">
        <row r="6">
          <cell r="E6">
            <v>9809792.7595399972</v>
          </cell>
        </row>
        <row r="181">
          <cell r="M181">
            <v>1833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BD6059-A1C3-4490-AA1E-1A035189F776}">
  <dimension ref="A1:D108"/>
  <sheetViews>
    <sheetView tabSelected="1" topLeftCell="A89" workbookViewId="0">
      <selection activeCell="A103" sqref="A103"/>
    </sheetView>
  </sheetViews>
  <sheetFormatPr defaultRowHeight="14.4" x14ac:dyDescent="0.3"/>
  <cols>
    <col min="1" max="1" width="34.5546875" customWidth="1"/>
    <col min="2" max="2" width="31.33203125" customWidth="1"/>
    <col min="3" max="3" width="33.109375" customWidth="1"/>
  </cols>
  <sheetData>
    <row r="1" spans="1:4" x14ac:dyDescent="0.3">
      <c r="A1" s="1"/>
      <c r="C1" s="77" t="s">
        <v>47</v>
      </c>
    </row>
    <row r="2" spans="1:4" ht="20.399999999999999" x14ac:dyDescent="0.35">
      <c r="A2" s="74" t="s">
        <v>0</v>
      </c>
      <c r="B2" s="74"/>
      <c r="C2" s="74"/>
    </row>
    <row r="3" spans="1:4" ht="20.399999999999999" x14ac:dyDescent="0.35">
      <c r="A3" s="74" t="s">
        <v>1</v>
      </c>
      <c r="B3" s="74"/>
      <c r="C3" s="74"/>
    </row>
    <row r="4" spans="1:4" ht="20.399999999999999" x14ac:dyDescent="0.35">
      <c r="A4" s="74" t="s">
        <v>2</v>
      </c>
      <c r="B4" s="74"/>
      <c r="C4" s="74"/>
    </row>
    <row r="5" spans="1:4" ht="16.2" thickBot="1" x14ac:dyDescent="0.35">
      <c r="A5" s="2"/>
      <c r="B5" s="3"/>
      <c r="C5" s="3"/>
    </row>
    <row r="6" spans="1:4" ht="15.6" x14ac:dyDescent="0.3">
      <c r="A6" s="4" t="s">
        <v>3</v>
      </c>
      <c r="B6" s="5" t="s">
        <v>4</v>
      </c>
      <c r="C6" s="5" t="s">
        <v>5</v>
      </c>
    </row>
    <row r="7" spans="1:4" ht="15.6" x14ac:dyDescent="0.3">
      <c r="A7" s="6"/>
      <c r="B7" s="7"/>
      <c r="C7" s="8"/>
    </row>
    <row r="8" spans="1:4" ht="15.6" x14ac:dyDescent="0.3">
      <c r="A8" s="9" t="s">
        <v>6</v>
      </c>
      <c r="B8" s="10" t="s">
        <v>7</v>
      </c>
      <c r="C8" s="11">
        <f>SUM(C9:C15)</f>
        <v>5527566.3258999996</v>
      </c>
      <c r="D8" s="12">
        <f>C8/C92</f>
        <v>0.1754150066336681</v>
      </c>
    </row>
    <row r="9" spans="1:4" ht="15.6" x14ac:dyDescent="0.3">
      <c r="A9" s="13" t="s">
        <v>8</v>
      </c>
      <c r="B9" s="14" t="s">
        <v>9</v>
      </c>
      <c r="C9" s="15">
        <f>'[1]IZD DOME'!G7</f>
        <v>1218326.0259</v>
      </c>
      <c r="D9" s="12"/>
    </row>
    <row r="10" spans="1:4" ht="15.6" x14ac:dyDescent="0.3">
      <c r="A10" s="13" t="s">
        <v>10</v>
      </c>
      <c r="B10" s="14" t="s">
        <v>11</v>
      </c>
      <c r="C10" s="15">
        <f>'[1]IZD DOME'!G28</f>
        <v>443763.3</v>
      </c>
      <c r="D10" s="12"/>
    </row>
    <row r="11" spans="1:4" ht="15.6" x14ac:dyDescent="0.3">
      <c r="A11" s="13" t="s">
        <v>12</v>
      </c>
      <c r="B11" s="14" t="s">
        <v>13</v>
      </c>
      <c r="C11" s="16">
        <f>'[1]IZD DOME'!G105</f>
        <v>0</v>
      </c>
      <c r="D11" s="12"/>
    </row>
    <row r="12" spans="1:4" ht="15.6" x14ac:dyDescent="0.3">
      <c r="A12" s="13" t="s">
        <v>14</v>
      </c>
      <c r="B12" s="14" t="s">
        <v>15</v>
      </c>
      <c r="C12" s="16">
        <f>'[1]IZD DOME'!G109</f>
        <v>299693</v>
      </c>
      <c r="D12" s="12"/>
    </row>
    <row r="13" spans="1:4" ht="15.6" x14ac:dyDescent="0.3">
      <c r="A13" s="13" t="s">
        <v>16</v>
      </c>
      <c r="B13" s="14" t="s">
        <v>17</v>
      </c>
      <c r="C13" s="16">
        <f>'[1]IZD DOME'!G112</f>
        <v>38168</v>
      </c>
      <c r="D13" s="12"/>
    </row>
    <row r="14" spans="1:4" ht="15.6" x14ac:dyDescent="0.3">
      <c r="A14" s="13" t="s">
        <v>18</v>
      </c>
      <c r="B14" s="14" t="s">
        <v>19</v>
      </c>
      <c r="C14" s="16">
        <f>'[1]IZD DOME'!G133</f>
        <v>0</v>
      </c>
      <c r="D14" s="12"/>
    </row>
    <row r="15" spans="1:4" ht="55.8" x14ac:dyDescent="0.3">
      <c r="A15" s="13" t="s">
        <v>20</v>
      </c>
      <c r="B15" s="14" t="s">
        <v>21</v>
      </c>
      <c r="C15" s="16">
        <f>'[1]IZD DOME'!G182</f>
        <v>3527616</v>
      </c>
      <c r="D15" s="12"/>
    </row>
    <row r="16" spans="1:4" ht="15.6" x14ac:dyDescent="0.3">
      <c r="A16" s="9" t="s">
        <v>22</v>
      </c>
      <c r="B16" s="10" t="s">
        <v>23</v>
      </c>
      <c r="C16" s="11">
        <f>SUM(C17:C23)</f>
        <v>741242</v>
      </c>
      <c r="D16" s="12">
        <f>C16/C92</f>
        <v>2.3523005004554641E-2</v>
      </c>
    </row>
    <row r="17" spans="1:4" ht="15.6" x14ac:dyDescent="0.3">
      <c r="A17" s="13" t="s">
        <v>8</v>
      </c>
      <c r="B17" s="14" t="s">
        <v>9</v>
      </c>
      <c r="C17" s="17">
        <f>'[1]IZD DOME'!H7</f>
        <v>627743</v>
      </c>
      <c r="D17" s="12"/>
    </row>
    <row r="18" spans="1:4" ht="15.6" x14ac:dyDescent="0.3">
      <c r="A18" s="13" t="s">
        <v>10</v>
      </c>
      <c r="B18" s="14" t="s">
        <v>11</v>
      </c>
      <c r="C18" s="18">
        <f>'[1]IZD DOME'!H28</f>
        <v>105099</v>
      </c>
      <c r="D18" s="12"/>
    </row>
    <row r="19" spans="1:4" ht="15.6" x14ac:dyDescent="0.3">
      <c r="A19" s="13" t="s">
        <v>12</v>
      </c>
      <c r="B19" s="14" t="s">
        <v>13</v>
      </c>
      <c r="C19" s="18">
        <f>'[1]IZD DOME'!H105</f>
        <v>5000</v>
      </c>
      <c r="D19" s="12"/>
    </row>
    <row r="20" spans="1:4" ht="15.6" x14ac:dyDescent="0.3">
      <c r="A20" s="13" t="s">
        <v>14</v>
      </c>
      <c r="B20" s="14" t="s">
        <v>15</v>
      </c>
      <c r="C20" s="18">
        <f>'[1]IZD DOME'!H109</f>
        <v>0</v>
      </c>
      <c r="D20" s="12"/>
    </row>
    <row r="21" spans="1:4" ht="15.6" x14ac:dyDescent="0.3">
      <c r="A21" s="13" t="s">
        <v>16</v>
      </c>
      <c r="B21" s="14" t="s">
        <v>17</v>
      </c>
      <c r="C21" s="18">
        <f>'[1]IZD DOME'!H112</f>
        <v>3400</v>
      </c>
      <c r="D21" s="12"/>
    </row>
    <row r="22" spans="1:4" ht="15.6" x14ac:dyDescent="0.3">
      <c r="A22" s="13" t="s">
        <v>18</v>
      </c>
      <c r="B22" s="14" t="s">
        <v>19</v>
      </c>
      <c r="C22" s="17">
        <f>'[1]IZD DOME'!H133</f>
        <v>0</v>
      </c>
      <c r="D22" s="12"/>
    </row>
    <row r="23" spans="1:4" ht="55.8" x14ac:dyDescent="0.3">
      <c r="A23" s="13" t="s">
        <v>20</v>
      </c>
      <c r="B23" s="14" t="s">
        <v>21</v>
      </c>
      <c r="C23" s="18">
        <f>'[1]IZD DOME'!H182</f>
        <v>0</v>
      </c>
      <c r="D23" s="12"/>
    </row>
    <row r="24" spans="1:4" ht="15.6" x14ac:dyDescent="0.3">
      <c r="A24" s="9" t="s">
        <v>24</v>
      </c>
      <c r="B24" s="10" t="s">
        <v>25</v>
      </c>
      <c r="C24" s="11">
        <f>SUM(C25:C31)</f>
        <v>7578414</v>
      </c>
      <c r="D24" s="12">
        <f>C24/C92</f>
        <v>0.24049780024416717</v>
      </c>
    </row>
    <row r="25" spans="1:4" ht="15.6" x14ac:dyDescent="0.3">
      <c r="A25" s="13" t="s">
        <v>8</v>
      </c>
      <c r="B25" s="14" t="s">
        <v>9</v>
      </c>
      <c r="C25" s="15">
        <f>'[1]IZD DOME'!I7</f>
        <v>643839</v>
      </c>
      <c r="D25" s="12"/>
    </row>
    <row r="26" spans="1:4" ht="15.6" x14ac:dyDescent="0.3">
      <c r="A26" s="13" t="s">
        <v>10</v>
      </c>
      <c r="B26" s="14" t="s">
        <v>11</v>
      </c>
      <c r="C26" s="15">
        <f>'[1]IZD DOME'!I28</f>
        <v>382823</v>
      </c>
      <c r="D26" s="12"/>
    </row>
    <row r="27" spans="1:4" ht="15.6" x14ac:dyDescent="0.3">
      <c r="A27" s="13" t="s">
        <v>12</v>
      </c>
      <c r="B27" s="14" t="s">
        <v>13</v>
      </c>
      <c r="C27" s="15">
        <f>'[1]IZD DOME'!I105</f>
        <v>2057228</v>
      </c>
      <c r="D27" s="12"/>
    </row>
    <row r="28" spans="1:4" ht="15.6" x14ac:dyDescent="0.3">
      <c r="A28" s="13" t="s">
        <v>14</v>
      </c>
      <c r="B28" s="14" t="s">
        <v>15</v>
      </c>
      <c r="C28" s="15">
        <f>'[1]IZD DOME'!I109</f>
        <v>0</v>
      </c>
      <c r="D28" s="12"/>
    </row>
    <row r="29" spans="1:4" ht="15.6" x14ac:dyDescent="0.3">
      <c r="A29" s="13" t="s">
        <v>16</v>
      </c>
      <c r="B29" s="14" t="s">
        <v>17</v>
      </c>
      <c r="C29" s="15">
        <f>'[1]IZD DOME'!I112</f>
        <v>4486524</v>
      </c>
      <c r="D29" s="12"/>
    </row>
    <row r="30" spans="1:4" ht="15.6" x14ac:dyDescent="0.3">
      <c r="A30" s="13" t="s">
        <v>18</v>
      </c>
      <c r="B30" s="14" t="s">
        <v>19</v>
      </c>
      <c r="C30" s="15">
        <f>'[1]IZD DOME'!I133</f>
        <v>8000</v>
      </c>
      <c r="D30" s="12"/>
    </row>
    <row r="31" spans="1:4" ht="55.8" x14ac:dyDescent="0.3">
      <c r="A31" s="13" t="s">
        <v>20</v>
      </c>
      <c r="B31" s="14" t="s">
        <v>21</v>
      </c>
      <c r="C31" s="15">
        <f>'[1]IZD DOME'!I182</f>
        <v>0</v>
      </c>
      <c r="D31" s="12"/>
    </row>
    <row r="32" spans="1:4" ht="31.2" x14ac:dyDescent="0.3">
      <c r="A32" s="19" t="s">
        <v>26</v>
      </c>
      <c r="B32" s="10" t="s">
        <v>27</v>
      </c>
      <c r="C32" s="11">
        <f>SUM(C33:C39)</f>
        <v>2724125.75</v>
      </c>
      <c r="D32" s="12">
        <f>C32/C92</f>
        <v>8.6448991895070937E-2</v>
      </c>
    </row>
    <row r="33" spans="1:4" ht="15.6" x14ac:dyDescent="0.3">
      <c r="A33" s="13" t="s">
        <v>8</v>
      </c>
      <c r="B33" s="14" t="s">
        <v>9</v>
      </c>
      <c r="C33" s="16">
        <f>'[1]IZD DOME'!J7</f>
        <v>523780.75</v>
      </c>
      <c r="D33" s="12"/>
    </row>
    <row r="34" spans="1:4" ht="15.6" x14ac:dyDescent="0.3">
      <c r="A34" s="13" t="s">
        <v>10</v>
      </c>
      <c r="B34" s="14" t="s">
        <v>11</v>
      </c>
      <c r="C34" s="15">
        <f>'[1]IZD DOME'!J28</f>
        <v>1741865</v>
      </c>
      <c r="D34" s="12"/>
    </row>
    <row r="35" spans="1:4" ht="15.6" x14ac:dyDescent="0.3">
      <c r="A35" s="13" t="s">
        <v>12</v>
      </c>
      <c r="B35" s="14" t="s">
        <v>13</v>
      </c>
      <c r="C35" s="15">
        <f>'[1]IZD DOME'!J105</f>
        <v>94945</v>
      </c>
      <c r="D35" s="12"/>
    </row>
    <row r="36" spans="1:4" ht="15.6" x14ac:dyDescent="0.3">
      <c r="A36" s="13" t="s">
        <v>14</v>
      </c>
      <c r="B36" s="14" t="s">
        <v>15</v>
      </c>
      <c r="C36" s="16">
        <f>'[1]IZD DOME'!J109</f>
        <v>0</v>
      </c>
      <c r="D36" s="12"/>
    </row>
    <row r="37" spans="1:4" ht="15.6" x14ac:dyDescent="0.3">
      <c r="A37" s="13" t="s">
        <v>16</v>
      </c>
      <c r="B37" s="14" t="s">
        <v>17</v>
      </c>
      <c r="C37" s="16">
        <f>'[1]IZD DOME'!J112</f>
        <v>363150</v>
      </c>
      <c r="D37" s="12"/>
    </row>
    <row r="38" spans="1:4" ht="15.6" x14ac:dyDescent="0.3">
      <c r="A38" s="13" t="s">
        <v>18</v>
      </c>
      <c r="B38" s="14" t="s">
        <v>19</v>
      </c>
      <c r="C38" s="15">
        <f>'[1]IZD DOME'!J166</f>
        <v>385</v>
      </c>
      <c r="D38" s="12"/>
    </row>
    <row r="39" spans="1:4" ht="55.8" x14ac:dyDescent="0.3">
      <c r="A39" s="13" t="s">
        <v>20</v>
      </c>
      <c r="B39" s="14" t="s">
        <v>21</v>
      </c>
      <c r="C39" s="16">
        <f>'[1]IZD DOME'!J182</f>
        <v>0</v>
      </c>
      <c r="D39" s="12"/>
    </row>
    <row r="40" spans="1:4" ht="15.6" x14ac:dyDescent="0.3">
      <c r="A40" s="19" t="s">
        <v>28</v>
      </c>
      <c r="B40" s="10" t="s">
        <v>29</v>
      </c>
      <c r="C40" s="11">
        <f>SUM(C41:C42)</f>
        <v>251458</v>
      </c>
      <c r="D40" s="12"/>
    </row>
    <row r="41" spans="1:4" ht="15.6" x14ac:dyDescent="0.3">
      <c r="A41" s="13" t="s">
        <v>18</v>
      </c>
      <c r="B41" s="14" t="s">
        <v>19</v>
      </c>
      <c r="C41" s="15">
        <f>'[1]IZD DOME'!K133</f>
        <v>0</v>
      </c>
      <c r="D41" s="12"/>
    </row>
    <row r="42" spans="1:4" ht="55.8" x14ac:dyDescent="0.3">
      <c r="A42" s="13" t="s">
        <v>20</v>
      </c>
      <c r="B42" s="14" t="s">
        <v>21</v>
      </c>
      <c r="C42" s="15">
        <f>'[1]IZD DOME'!K182</f>
        <v>251458</v>
      </c>
      <c r="D42" s="12"/>
    </row>
    <row r="43" spans="1:4" ht="15.6" x14ac:dyDescent="0.3">
      <c r="A43" s="19" t="s">
        <v>30</v>
      </c>
      <c r="B43" s="10" t="s">
        <v>31</v>
      </c>
      <c r="C43" s="11">
        <f>SUM(C44:C50)</f>
        <v>1965649</v>
      </c>
      <c r="D43" s="12">
        <f>C43/C92</f>
        <v>6.2379049304003051E-2</v>
      </c>
    </row>
    <row r="44" spans="1:4" ht="15.6" x14ac:dyDescent="0.3">
      <c r="A44" s="13" t="s">
        <v>8</v>
      </c>
      <c r="B44" s="14" t="s">
        <v>9</v>
      </c>
      <c r="C44" s="15">
        <f>'[1]IZD DOME'!L7</f>
        <v>1051937</v>
      </c>
      <c r="D44" s="12"/>
    </row>
    <row r="45" spans="1:4" ht="15.6" x14ac:dyDescent="0.3">
      <c r="A45" s="13" t="s">
        <v>10</v>
      </c>
      <c r="B45" s="14" t="s">
        <v>11</v>
      </c>
      <c r="C45" s="16">
        <f>'[1]IZD DOME'!L28</f>
        <v>775295</v>
      </c>
      <c r="D45" s="12"/>
    </row>
    <row r="46" spans="1:4" ht="15.6" x14ac:dyDescent="0.3">
      <c r="A46" s="13" t="s">
        <v>12</v>
      </c>
      <c r="B46" s="14" t="s">
        <v>13</v>
      </c>
      <c r="C46" s="16">
        <f>'[1]IZD DOME'!L105</f>
        <v>87100</v>
      </c>
      <c r="D46" s="12"/>
    </row>
    <row r="47" spans="1:4" ht="15.6" x14ac:dyDescent="0.3">
      <c r="A47" s="13" t="s">
        <v>14</v>
      </c>
      <c r="B47" s="14" t="s">
        <v>15</v>
      </c>
      <c r="C47" s="16">
        <f>'[1]IZD DOME'!L109</f>
        <v>0</v>
      </c>
      <c r="D47" s="12"/>
    </row>
    <row r="48" spans="1:4" ht="15.6" x14ac:dyDescent="0.3">
      <c r="A48" s="13" t="s">
        <v>16</v>
      </c>
      <c r="B48" s="14" t="s">
        <v>17</v>
      </c>
      <c r="C48" s="16">
        <f>'[1]IZD DOME'!L112</f>
        <v>49484</v>
      </c>
      <c r="D48" s="12"/>
    </row>
    <row r="49" spans="1:4" ht="15.6" x14ac:dyDescent="0.3">
      <c r="A49" s="13" t="s">
        <v>18</v>
      </c>
      <c r="B49" s="14" t="s">
        <v>19</v>
      </c>
      <c r="C49" s="15">
        <f>'[1]IZD DOME'!L133</f>
        <v>0</v>
      </c>
      <c r="D49" s="12"/>
    </row>
    <row r="50" spans="1:4" ht="55.8" x14ac:dyDescent="0.3">
      <c r="A50" s="13" t="s">
        <v>20</v>
      </c>
      <c r="B50" s="14" t="s">
        <v>21</v>
      </c>
      <c r="C50" s="16">
        <f>'[2]IZD DOME'!M181</f>
        <v>1833</v>
      </c>
      <c r="D50" s="12"/>
    </row>
    <row r="51" spans="1:4" ht="15.6" x14ac:dyDescent="0.3">
      <c r="A51" s="19" t="s">
        <v>32</v>
      </c>
      <c r="B51" s="10" t="s">
        <v>33</v>
      </c>
      <c r="C51" s="11">
        <f>SUM(C52:C58)</f>
        <v>7732135.0051018186</v>
      </c>
      <c r="D51" s="12">
        <f>C51/C92</f>
        <v>0.24537607208024129</v>
      </c>
    </row>
    <row r="52" spans="1:4" ht="15.6" x14ac:dyDescent="0.3">
      <c r="A52" s="13" t="s">
        <v>8</v>
      </c>
      <c r="B52" s="14" t="s">
        <v>9</v>
      </c>
      <c r="C52" s="20">
        <f>'[1]IZD DOME'!M7</f>
        <v>5583305.3951018183</v>
      </c>
      <c r="D52" s="12"/>
    </row>
    <row r="53" spans="1:4" ht="15.6" x14ac:dyDescent="0.3">
      <c r="A53" s="13" t="s">
        <v>10</v>
      </c>
      <c r="B53" s="14" t="s">
        <v>11</v>
      </c>
      <c r="C53" s="21">
        <f>'[1]IZD DOME'!M28</f>
        <v>1571807.86</v>
      </c>
      <c r="D53" s="12"/>
    </row>
    <row r="54" spans="1:4" ht="15.6" x14ac:dyDescent="0.3">
      <c r="A54" s="13" t="s">
        <v>12</v>
      </c>
      <c r="B54" s="14" t="s">
        <v>13</v>
      </c>
      <c r="C54" s="22">
        <f>'[1]IZD DOME'!M105</f>
        <v>0</v>
      </c>
      <c r="D54" s="12"/>
    </row>
    <row r="55" spans="1:4" ht="15.6" x14ac:dyDescent="0.3">
      <c r="A55" s="13" t="s">
        <v>14</v>
      </c>
      <c r="B55" s="14" t="s">
        <v>15</v>
      </c>
      <c r="C55" s="22">
        <f>'[1]IZD DOME'!M109</f>
        <v>0</v>
      </c>
      <c r="D55" s="12"/>
    </row>
    <row r="56" spans="1:4" ht="15.6" x14ac:dyDescent="0.3">
      <c r="A56" s="13" t="s">
        <v>16</v>
      </c>
      <c r="B56" s="14" t="s">
        <v>17</v>
      </c>
      <c r="C56" s="16">
        <f>'[1]IZD DOME'!M112</f>
        <v>143955.75</v>
      </c>
      <c r="D56" s="12"/>
    </row>
    <row r="57" spans="1:4" ht="15.6" x14ac:dyDescent="0.3">
      <c r="A57" s="13" t="s">
        <v>18</v>
      </c>
      <c r="B57" s="14" t="s">
        <v>19</v>
      </c>
      <c r="C57" s="16">
        <f>'[1]IZD DOME'!M133</f>
        <v>82790</v>
      </c>
      <c r="D57" s="12"/>
    </row>
    <row r="58" spans="1:4" ht="55.8" x14ac:dyDescent="0.3">
      <c r="A58" s="13" t="s">
        <v>20</v>
      </c>
      <c r="B58" s="14" t="s">
        <v>21</v>
      </c>
      <c r="C58" s="16">
        <f>'[1]IZD DOME'!M182</f>
        <v>350276</v>
      </c>
      <c r="D58" s="12"/>
    </row>
    <row r="59" spans="1:4" ht="15.6" x14ac:dyDescent="0.3">
      <c r="A59" s="19" t="s">
        <v>34</v>
      </c>
      <c r="B59" s="10" t="s">
        <v>35</v>
      </c>
      <c r="C59" s="11">
        <f>SUM(C60:C66)</f>
        <v>3083558.0452000001</v>
      </c>
      <c r="D59" s="12">
        <f>C59/C92</f>
        <v>9.7855425527795692E-2</v>
      </c>
    </row>
    <row r="60" spans="1:4" ht="15.6" x14ac:dyDescent="0.3">
      <c r="A60" s="13" t="s">
        <v>8</v>
      </c>
      <c r="B60" s="14" t="s">
        <v>9</v>
      </c>
      <c r="C60" s="15">
        <f>'[1]IZD DOME'!N7</f>
        <v>800918.04520000005</v>
      </c>
      <c r="D60" s="12"/>
    </row>
    <row r="61" spans="1:4" ht="15.6" x14ac:dyDescent="0.3">
      <c r="A61" s="13" t="s">
        <v>10</v>
      </c>
      <c r="B61" s="14" t="s">
        <v>11</v>
      </c>
      <c r="C61" s="16">
        <f>'[1]IZD DOME'!N28</f>
        <v>113182</v>
      </c>
      <c r="D61" s="12"/>
    </row>
    <row r="62" spans="1:4" ht="15.6" x14ac:dyDescent="0.3">
      <c r="A62" s="13" t="s">
        <v>12</v>
      </c>
      <c r="B62" s="14" t="s">
        <v>13</v>
      </c>
      <c r="C62" s="16">
        <f>'[1]IZD DOME'!N105</f>
        <v>0</v>
      </c>
      <c r="D62" s="12"/>
    </row>
    <row r="63" spans="1:4" ht="15.6" x14ac:dyDescent="0.3">
      <c r="A63" s="13" t="s">
        <v>14</v>
      </c>
      <c r="B63" s="14" t="s">
        <v>15</v>
      </c>
      <c r="C63" s="15">
        <f>'[1]IZD DOME'!N109</f>
        <v>0</v>
      </c>
      <c r="D63" s="12"/>
    </row>
    <row r="64" spans="1:4" ht="15.6" x14ac:dyDescent="0.3">
      <c r="A64" s="13" t="s">
        <v>16</v>
      </c>
      <c r="B64" s="14" t="s">
        <v>17</v>
      </c>
      <c r="C64" s="16">
        <f>'[1]IZD DOME'!N112</f>
        <v>1115787</v>
      </c>
      <c r="D64" s="12"/>
    </row>
    <row r="65" spans="1:4" ht="15.6" x14ac:dyDescent="0.3">
      <c r="A65" s="13" t="s">
        <v>18</v>
      </c>
      <c r="B65" s="14" t="s">
        <v>19</v>
      </c>
      <c r="C65" s="15">
        <f>'[1]IZD DOME'!N133</f>
        <v>1053671</v>
      </c>
      <c r="D65" s="12"/>
    </row>
    <row r="66" spans="1:4" ht="55.8" x14ac:dyDescent="0.3">
      <c r="A66" s="13" t="s">
        <v>20</v>
      </c>
      <c r="B66" s="14" t="s">
        <v>21</v>
      </c>
      <c r="C66" s="16">
        <f>'[1]IZD DOME'!N182</f>
        <v>0</v>
      </c>
      <c r="D66" s="12"/>
    </row>
    <row r="67" spans="1:4" ht="15.6" x14ac:dyDescent="0.3">
      <c r="A67" s="23" t="s">
        <v>36</v>
      </c>
      <c r="B67" s="24"/>
      <c r="C67" s="25">
        <f>C8+C16+C24+C32+C40+C43+C51+C59</f>
        <v>29604148.12620182</v>
      </c>
      <c r="D67" s="12"/>
    </row>
    <row r="68" spans="1:4" ht="15.6" x14ac:dyDescent="0.3">
      <c r="A68" s="26"/>
      <c r="B68" s="27"/>
      <c r="C68" s="28"/>
      <c r="D68" s="12"/>
    </row>
    <row r="69" spans="1:4" ht="15.6" x14ac:dyDescent="0.3">
      <c r="A69" s="29"/>
      <c r="B69" s="30"/>
      <c r="C69" s="31"/>
      <c r="D69" s="12"/>
    </row>
    <row r="70" spans="1:4" ht="16.5" customHeight="1" thickBot="1" x14ac:dyDescent="0.35">
      <c r="A70" s="75" t="s">
        <v>37</v>
      </c>
      <c r="B70" s="76"/>
      <c r="C70" s="76"/>
      <c r="D70" s="12"/>
    </row>
    <row r="71" spans="1:4" ht="15.6" x14ac:dyDescent="0.3">
      <c r="A71" s="32" t="s">
        <v>28</v>
      </c>
      <c r="B71" s="33" t="s">
        <v>29</v>
      </c>
      <c r="C71" s="11">
        <f>SUM(C72:C78)</f>
        <v>1802871.0185352997</v>
      </c>
      <c r="D71" s="12">
        <f>C71/C92</f>
        <v>5.7213358109190225E-2</v>
      </c>
    </row>
    <row r="72" spans="1:4" ht="15.6" x14ac:dyDescent="0.3">
      <c r="A72" s="13" t="s">
        <v>8</v>
      </c>
      <c r="B72" s="14" t="s">
        <v>9</v>
      </c>
      <c r="C72" s="34">
        <f>'[1]Aģentūras izdevumi'!H7</f>
        <v>1358403.2601352995</v>
      </c>
      <c r="D72" s="12"/>
    </row>
    <row r="73" spans="1:4" ht="15.6" x14ac:dyDescent="0.3">
      <c r="A73" s="13" t="s">
        <v>10</v>
      </c>
      <c r="B73" s="14" t="s">
        <v>11</v>
      </c>
      <c r="C73" s="35">
        <f>'[1]Aģentūras izdevumi'!H28</f>
        <v>366415.75840000005</v>
      </c>
      <c r="D73" s="12"/>
    </row>
    <row r="74" spans="1:4" ht="15.6" x14ac:dyDescent="0.3">
      <c r="A74" s="13" t="s">
        <v>12</v>
      </c>
      <c r="B74" s="14" t="s">
        <v>13</v>
      </c>
      <c r="C74" s="35">
        <f>'[1]Aģentūras izdevumi'!H105</f>
        <v>0</v>
      </c>
      <c r="D74" s="12"/>
    </row>
    <row r="75" spans="1:4" ht="15.6" x14ac:dyDescent="0.3">
      <c r="A75" s="13" t="s">
        <v>14</v>
      </c>
      <c r="B75" s="14" t="s">
        <v>15</v>
      </c>
      <c r="C75" s="35">
        <f>'[1]Aģentūras izdevumi'!H109</f>
        <v>0</v>
      </c>
      <c r="D75" s="12"/>
    </row>
    <row r="76" spans="1:4" ht="15.6" x14ac:dyDescent="0.3">
      <c r="A76" s="13" t="s">
        <v>16</v>
      </c>
      <c r="B76" s="14" t="s">
        <v>17</v>
      </c>
      <c r="C76" s="35">
        <f>'[1]Aģentūras izdevumi'!H112</f>
        <v>78052</v>
      </c>
      <c r="D76" s="12"/>
    </row>
    <row r="77" spans="1:4" ht="15.6" x14ac:dyDescent="0.3">
      <c r="A77" s="13" t="s">
        <v>18</v>
      </c>
      <c r="B77" s="14" t="s">
        <v>19</v>
      </c>
      <c r="C77" s="35">
        <f>'[1]Aģentūras izdevumi'!H133</f>
        <v>0</v>
      </c>
      <c r="D77" s="12"/>
    </row>
    <row r="78" spans="1:4" ht="56.4" thickBot="1" x14ac:dyDescent="0.35">
      <c r="A78" s="13" t="s">
        <v>20</v>
      </c>
      <c r="B78" s="14" t="s">
        <v>21</v>
      </c>
      <c r="C78" s="35">
        <f>'[2]IZD AĢENTŪRA'!C184</f>
        <v>0</v>
      </c>
      <c r="D78" s="12"/>
    </row>
    <row r="79" spans="1:4" ht="15.6" x14ac:dyDescent="0.3">
      <c r="A79" s="32" t="s">
        <v>34</v>
      </c>
      <c r="B79" s="36" t="s">
        <v>35</v>
      </c>
      <c r="C79" s="37">
        <f>SUM(C80:C86)</f>
        <v>355804</v>
      </c>
      <c r="D79" s="12">
        <f>C79/C92</f>
        <v>1.1291291201308831E-2</v>
      </c>
    </row>
    <row r="80" spans="1:4" ht="15.6" x14ac:dyDescent="0.3">
      <c r="A80" s="13" t="s">
        <v>8</v>
      </c>
      <c r="B80" s="14" t="s">
        <v>9</v>
      </c>
      <c r="C80" s="38">
        <f>'[1]Aģentūras izdevumi'!I7</f>
        <v>250460</v>
      </c>
    </row>
    <row r="81" spans="1:3" ht="15.6" x14ac:dyDescent="0.3">
      <c r="A81" s="13" t="s">
        <v>10</v>
      </c>
      <c r="B81" s="14" t="s">
        <v>11</v>
      </c>
      <c r="C81" s="38">
        <f>'[1]Aģentūras izdevumi'!I28</f>
        <v>101839</v>
      </c>
    </row>
    <row r="82" spans="1:3" ht="15.6" x14ac:dyDescent="0.3">
      <c r="A82" s="13" t="s">
        <v>12</v>
      </c>
      <c r="B82" s="14" t="s">
        <v>13</v>
      </c>
      <c r="C82" s="38">
        <f>'[1]Aģentūras izdevumi'!I105</f>
        <v>0</v>
      </c>
    </row>
    <row r="83" spans="1:3" ht="15.6" x14ac:dyDescent="0.3">
      <c r="A83" s="13" t="s">
        <v>14</v>
      </c>
      <c r="B83" s="14" t="s">
        <v>15</v>
      </c>
      <c r="C83" s="38">
        <f>'[1]Aģentūras izdevumi'!I109</f>
        <v>0</v>
      </c>
    </row>
    <row r="84" spans="1:3" ht="15.6" x14ac:dyDescent="0.3">
      <c r="A84" s="13" t="s">
        <v>16</v>
      </c>
      <c r="B84" s="14" t="s">
        <v>17</v>
      </c>
      <c r="C84" s="38">
        <f>'[1]Aģentūras izdevumi'!I112</f>
        <v>3505</v>
      </c>
    </row>
    <row r="85" spans="1:3" ht="15.6" x14ac:dyDescent="0.3">
      <c r="A85" s="13" t="s">
        <v>18</v>
      </c>
      <c r="B85" s="14" t="s">
        <v>19</v>
      </c>
      <c r="C85" s="38">
        <f>'[1]Aģentūras izdevumi'!I133</f>
        <v>0</v>
      </c>
    </row>
    <row r="86" spans="1:3" ht="55.8" x14ac:dyDescent="0.3">
      <c r="A86" s="13" t="s">
        <v>20</v>
      </c>
      <c r="B86" s="14" t="s">
        <v>21</v>
      </c>
      <c r="C86" s="39">
        <f>'[1]Aģentūras izdevumi'!I182</f>
        <v>0</v>
      </c>
    </row>
    <row r="87" spans="1:3" ht="16.2" thickBot="1" x14ac:dyDescent="0.35">
      <c r="A87" s="40" t="s">
        <v>38</v>
      </c>
      <c r="B87" s="41"/>
      <c r="C87" s="42">
        <f>C71+C79</f>
        <v>2158675.0185352997</v>
      </c>
    </row>
    <row r="88" spans="1:3" ht="15.6" x14ac:dyDescent="0.3">
      <c r="A88" s="43"/>
      <c r="B88" s="44"/>
      <c r="C88" s="45"/>
    </row>
    <row r="89" spans="1:3" ht="15.6" x14ac:dyDescent="0.3">
      <c r="A89" s="43"/>
      <c r="B89" s="44"/>
      <c r="C89" s="46"/>
    </row>
    <row r="90" spans="1:3" ht="15.6" x14ac:dyDescent="0.3">
      <c r="A90" s="47"/>
      <c r="B90" s="48" t="s">
        <v>39</v>
      </c>
      <c r="C90" s="49">
        <f>C40</f>
        <v>251458</v>
      </c>
    </row>
    <row r="91" spans="1:3" ht="15.6" x14ac:dyDescent="0.3">
      <c r="A91" s="50"/>
      <c r="B91" s="44"/>
      <c r="C91" s="51"/>
    </row>
    <row r="92" spans="1:3" ht="16.2" thickBot="1" x14ac:dyDescent="0.35">
      <c r="A92" s="52"/>
      <c r="B92" s="41" t="s">
        <v>40</v>
      </c>
      <c r="C92" s="53">
        <f>C67+C87-C90</f>
        <v>31511365.144737121</v>
      </c>
    </row>
    <row r="93" spans="1:3" ht="15.6" x14ac:dyDescent="0.3">
      <c r="A93" s="54"/>
      <c r="B93" s="55"/>
      <c r="C93" s="56"/>
    </row>
    <row r="94" spans="1:3" ht="15.6" x14ac:dyDescent="0.3">
      <c r="A94" s="57"/>
      <c r="B94" s="10" t="s">
        <v>41</v>
      </c>
      <c r="C94" s="11">
        <f>SUM(C95:C96)</f>
        <v>2846021.9</v>
      </c>
    </row>
    <row r="95" spans="1:3" ht="15.6" x14ac:dyDescent="0.3">
      <c r="A95" s="58"/>
      <c r="B95" s="59" t="s">
        <v>42</v>
      </c>
      <c r="C95" s="15">
        <f>'[1]IZD DOME'!E199+'[1]IZD DOME'!E201</f>
        <v>2846021.9</v>
      </c>
    </row>
    <row r="96" spans="1:3" ht="15.6" x14ac:dyDescent="0.3">
      <c r="A96" s="58"/>
      <c r="B96" s="59" t="s">
        <v>43</v>
      </c>
      <c r="C96" s="16">
        <v>0</v>
      </c>
    </row>
    <row r="97" spans="1:3" x14ac:dyDescent="0.3">
      <c r="A97" s="60"/>
      <c r="B97" s="60"/>
      <c r="C97" s="60"/>
    </row>
    <row r="98" spans="1:3" ht="15.6" x14ac:dyDescent="0.3">
      <c r="A98" s="61"/>
      <c r="B98" s="62" t="s">
        <v>44</v>
      </c>
      <c r="C98" s="63">
        <f>C99+C100</f>
        <v>400042.86</v>
      </c>
    </row>
    <row r="99" spans="1:3" ht="15.6" x14ac:dyDescent="0.3">
      <c r="B99" s="64" t="s">
        <v>45</v>
      </c>
      <c r="C99" s="65">
        <f>'[1]IZD DOME'!E207</f>
        <v>180000</v>
      </c>
    </row>
    <row r="100" spans="1:3" ht="15.6" x14ac:dyDescent="0.3">
      <c r="B100" s="64" t="s">
        <v>46</v>
      </c>
      <c r="C100" s="66">
        <f>'[1]Aģentūras izdevumi'!C202</f>
        <v>220042.86</v>
      </c>
    </row>
    <row r="101" spans="1:3" ht="15.6" x14ac:dyDescent="0.3">
      <c r="A101" s="67"/>
      <c r="B101" s="68"/>
      <c r="C101" s="69"/>
    </row>
    <row r="102" spans="1:3" ht="15.6" x14ac:dyDescent="0.3">
      <c r="A102" s="3"/>
      <c r="B102" s="3"/>
      <c r="C102" s="70"/>
    </row>
    <row r="103" spans="1:3" ht="15.6" x14ac:dyDescent="0.3">
      <c r="A103" s="71" t="s">
        <v>48</v>
      </c>
      <c r="B103" s="71"/>
      <c r="C103" s="72"/>
    </row>
    <row r="106" spans="1:3" ht="15.6" x14ac:dyDescent="0.3">
      <c r="A106" s="3"/>
      <c r="B106" s="3"/>
      <c r="C106" s="3"/>
    </row>
    <row r="108" spans="1:3" x14ac:dyDescent="0.3">
      <c r="C108" s="73"/>
    </row>
  </sheetData>
  <mergeCells count="4">
    <mergeCell ref="A2:C2"/>
    <mergeCell ref="A3:C3"/>
    <mergeCell ref="A4:C4"/>
    <mergeCell ref="A70:C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Ieva Remese</dc:creator>
  <cp:lastModifiedBy>Sanita Djadela</cp:lastModifiedBy>
  <dcterms:created xsi:type="dcterms:W3CDTF">2026-01-27T12:49:54Z</dcterms:created>
  <dcterms:modified xsi:type="dcterms:W3CDTF">2026-02-05T13:06:32Z</dcterms:modified>
</cp:coreProperties>
</file>