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2026\024\BILDES\P_PREILI_3\04.06.2026\"/>
    </mc:Choice>
  </mc:AlternateContent>
  <xr:revisionPtr revIDLastSave="0" documentId="13_ncr:1_{DD173E69-E011-46C6-8DB4-0D9D43E9C00E}" xr6:coauthVersionLast="47" xr6:coauthVersionMax="47" xr10:uidLastSave="{00000000-0000-0000-0000-000000000000}"/>
  <bookViews>
    <workbookView xWindow="13920" yWindow="975" windowWidth="14850" windowHeight="14355" tabRatio="830" firstSheet="2" activeTab="3" xr2:uid="{00000000-000D-0000-FFFF-FFFF00000000}"/>
  </bookViews>
  <sheets>
    <sheet name="Pielikums Nr. 1" sheetId="12" r:id="rId1"/>
    <sheet name="Pielikums Nr.1.1" sheetId="2" r:id="rId2"/>
    <sheet name="Pielikums Nr.1.2" sheetId="3" r:id="rId3"/>
    <sheet name="Pielikums Nr. 2" sheetId="13" r:id="rId4"/>
    <sheet name="Pielikums Nr.2.1." sheetId="5" r:id="rId5"/>
    <sheet name="Pielikums Nr.2.2" sheetId="6" r:id="rId6"/>
    <sheet name="Pielikums Nr.2.3" sheetId="7" r:id="rId7"/>
    <sheet name="Pielikums Nr.3" sheetId="8" r:id="rId8"/>
    <sheet name="Pielikums Nr.3.1" sheetId="9" r:id="rId9"/>
    <sheet name="Pielikums Nr.3.2" sheetId="10" r:id="rId10"/>
    <sheet name="Pielikums Nr.4.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0" l="1"/>
  <c r="C24" i="10"/>
  <c r="B49" i="9"/>
  <c r="B47" i="9"/>
  <c r="B20" i="7"/>
  <c r="K327" i="6"/>
  <c r="I327" i="6"/>
  <c r="H327" i="6"/>
  <c r="G327" i="6"/>
  <c r="F327" i="6"/>
  <c r="E327" i="6"/>
  <c r="D327" i="6"/>
  <c r="C327" i="6"/>
  <c r="K321" i="6"/>
  <c r="J321" i="6"/>
  <c r="I321" i="6"/>
  <c r="H321" i="6"/>
  <c r="G321" i="6"/>
  <c r="F321" i="6"/>
  <c r="E321" i="6"/>
  <c r="D321" i="6"/>
  <c r="C321" i="6"/>
  <c r="K320" i="6"/>
  <c r="K319" i="6"/>
  <c r="K318" i="6"/>
  <c r="K317" i="6"/>
  <c r="K316" i="6"/>
  <c r="K315" i="6"/>
  <c r="K314" i="6"/>
  <c r="K313" i="6"/>
  <c r="K312" i="6"/>
  <c r="K311" i="6"/>
  <c r="K310" i="6"/>
  <c r="K309" i="6"/>
  <c r="K308" i="6"/>
  <c r="K307" i="6"/>
  <c r="K306" i="6"/>
  <c r="K305" i="6"/>
  <c r="K303" i="6"/>
  <c r="J303" i="6"/>
  <c r="I303" i="6"/>
  <c r="H303" i="6"/>
  <c r="G303" i="6"/>
  <c r="F303" i="6"/>
  <c r="E303" i="6"/>
  <c r="D303" i="6"/>
  <c r="C303" i="6"/>
  <c r="K302" i="6"/>
  <c r="J302" i="6"/>
  <c r="I302" i="6"/>
  <c r="H302" i="6"/>
  <c r="G302" i="6"/>
  <c r="F302" i="6"/>
  <c r="E302" i="6"/>
  <c r="D302" i="6"/>
  <c r="C302" i="6"/>
  <c r="K301" i="6"/>
  <c r="K300" i="6"/>
  <c r="K299" i="6"/>
  <c r="K298" i="6"/>
  <c r="K297" i="6"/>
  <c r="K296" i="6"/>
  <c r="K295" i="6"/>
  <c r="K294" i="6"/>
  <c r="K293" i="6"/>
  <c r="K292" i="6"/>
  <c r="K291" i="6"/>
  <c r="K290" i="6"/>
  <c r="K289" i="6"/>
  <c r="K288" i="6"/>
  <c r="K287" i="6"/>
  <c r="K286" i="6"/>
  <c r="K285" i="6"/>
  <c r="K283" i="6"/>
  <c r="J283" i="6"/>
  <c r="I283" i="6"/>
  <c r="H283" i="6"/>
  <c r="G283" i="6"/>
  <c r="F283" i="6"/>
  <c r="E283" i="6"/>
  <c r="D283" i="6"/>
  <c r="C283" i="6"/>
  <c r="K282" i="6"/>
  <c r="K281" i="6"/>
  <c r="K280" i="6"/>
  <c r="K279" i="6"/>
  <c r="K278" i="6"/>
  <c r="K277" i="6"/>
  <c r="K276" i="6"/>
  <c r="K275" i="6"/>
  <c r="K274" i="6"/>
  <c r="K273" i="6"/>
  <c r="K272" i="6"/>
  <c r="K271" i="6"/>
  <c r="K270" i="6"/>
  <c r="K269" i="6"/>
  <c r="K268" i="6"/>
  <c r="K267" i="6"/>
  <c r="K266" i="6"/>
  <c r="K265" i="6"/>
  <c r="K264" i="6"/>
  <c r="K261" i="6"/>
  <c r="J261" i="6"/>
  <c r="I261" i="6"/>
  <c r="H261" i="6"/>
  <c r="G261" i="6"/>
  <c r="F261" i="6"/>
  <c r="E261" i="6"/>
  <c r="D261" i="6"/>
  <c r="C261" i="6"/>
  <c r="K260" i="6"/>
  <c r="K259" i="6"/>
  <c r="K258" i="6"/>
  <c r="K257" i="6"/>
  <c r="K256" i="6"/>
  <c r="K255" i="6"/>
  <c r="K254" i="6"/>
  <c r="K253" i="6"/>
  <c r="K252" i="6"/>
  <c r="K251" i="6"/>
  <c r="K250" i="6"/>
  <c r="K249" i="6"/>
  <c r="K248" i="6"/>
  <c r="K247" i="6"/>
  <c r="K246" i="6"/>
  <c r="K245" i="6"/>
  <c r="K244" i="6"/>
  <c r="K243" i="6"/>
  <c r="K242" i="6"/>
  <c r="K241" i="6"/>
  <c r="K240" i="6"/>
  <c r="K239" i="6"/>
  <c r="K238" i="6"/>
  <c r="K237" i="6"/>
  <c r="K236" i="6"/>
  <c r="K235" i="6"/>
  <c r="K234" i="6"/>
  <c r="K233" i="6"/>
  <c r="K232" i="6"/>
  <c r="K231" i="6"/>
  <c r="K230" i="6"/>
  <c r="K229" i="6"/>
  <c r="K228" i="6"/>
  <c r="K227" i="6"/>
  <c r="K226" i="6"/>
  <c r="K225" i="6"/>
  <c r="K224" i="6"/>
  <c r="K223" i="6"/>
  <c r="K222" i="6"/>
  <c r="K221" i="6"/>
  <c r="K220" i="6"/>
  <c r="K219" i="6"/>
  <c r="K218" i="6"/>
  <c r="K216" i="6"/>
  <c r="J216" i="6"/>
  <c r="I216" i="6"/>
  <c r="H216" i="6"/>
  <c r="G216" i="6"/>
  <c r="F216" i="6"/>
  <c r="E216" i="6"/>
  <c r="D216" i="6"/>
  <c r="C216" i="6"/>
  <c r="K215" i="6"/>
  <c r="K214" i="6"/>
  <c r="K213" i="6"/>
  <c r="K212" i="6"/>
  <c r="K211" i="6"/>
  <c r="K210" i="6"/>
  <c r="K209" i="6"/>
  <c r="K208" i="6"/>
  <c r="K207" i="6"/>
  <c r="K206" i="6"/>
  <c r="K205" i="6"/>
  <c r="K204" i="6"/>
  <c r="K203" i="6"/>
  <c r="K202" i="6"/>
  <c r="K199" i="6"/>
  <c r="J199" i="6"/>
  <c r="I199" i="6"/>
  <c r="H199" i="6"/>
  <c r="G199" i="6"/>
  <c r="F199" i="6"/>
  <c r="E199" i="6"/>
  <c r="D199" i="6"/>
  <c r="C199" i="6"/>
  <c r="K198" i="6"/>
  <c r="J198" i="6"/>
  <c r="I198" i="6"/>
  <c r="H198" i="6"/>
  <c r="G198" i="6"/>
  <c r="F198" i="6"/>
  <c r="E198" i="6"/>
  <c r="D198" i="6"/>
  <c r="C198" i="6"/>
  <c r="K197" i="6"/>
  <c r="K196" i="6"/>
  <c r="K195" i="6"/>
  <c r="K194" i="6"/>
  <c r="K193" i="6"/>
  <c r="K192" i="6"/>
  <c r="K191" i="6"/>
  <c r="K190" i="6"/>
  <c r="K189" i="6"/>
  <c r="K188" i="6"/>
  <c r="K187" i="6"/>
  <c r="K186" i="6"/>
  <c r="K185" i="6"/>
  <c r="K184" i="6"/>
  <c r="K183" i="6"/>
  <c r="K182" i="6"/>
  <c r="K181" i="6"/>
  <c r="K180" i="6"/>
  <c r="K179" i="6"/>
  <c r="K178" i="6"/>
  <c r="K175" i="6"/>
  <c r="J175" i="6"/>
  <c r="I175" i="6"/>
  <c r="H175" i="6"/>
  <c r="G175" i="6"/>
  <c r="F175" i="6"/>
  <c r="E175" i="6"/>
  <c r="D175" i="6"/>
  <c r="C175" i="6"/>
  <c r="K174" i="6"/>
  <c r="K173" i="6"/>
  <c r="K172" i="6"/>
  <c r="K171" i="6"/>
  <c r="K168" i="6"/>
  <c r="J168" i="6"/>
  <c r="I168" i="6"/>
  <c r="H168" i="6"/>
  <c r="G168" i="6"/>
  <c r="F168" i="6"/>
  <c r="E168" i="6"/>
  <c r="D168" i="6"/>
  <c r="C168" i="6"/>
  <c r="K167" i="6"/>
  <c r="K166" i="6"/>
  <c r="K165" i="6"/>
  <c r="K164" i="6"/>
  <c r="K163" i="6"/>
  <c r="K162" i="6"/>
  <c r="K161" i="6"/>
  <c r="K160" i="6"/>
  <c r="K159" i="6"/>
  <c r="K158" i="6"/>
  <c r="K157" i="6"/>
  <c r="K156" i="6"/>
  <c r="K155" i="6"/>
  <c r="K154" i="6"/>
  <c r="K153" i="6"/>
  <c r="K152" i="6"/>
  <c r="K151" i="6"/>
  <c r="K150" i="6"/>
  <c r="K149" i="6"/>
  <c r="K148" i="6"/>
  <c r="K145" i="6"/>
  <c r="J145" i="6"/>
  <c r="I145" i="6"/>
  <c r="H145" i="6"/>
  <c r="G145" i="6"/>
  <c r="F145" i="6"/>
  <c r="E145" i="6"/>
  <c r="D145" i="6"/>
  <c r="C145" i="6"/>
  <c r="K144" i="6"/>
  <c r="K143" i="6"/>
  <c r="K142" i="6"/>
  <c r="K139" i="6"/>
  <c r="J139" i="6"/>
  <c r="I139" i="6"/>
  <c r="H139" i="6"/>
  <c r="G139" i="6"/>
  <c r="F139" i="6"/>
  <c r="E139" i="6"/>
  <c r="D139" i="6"/>
  <c r="C139" i="6"/>
  <c r="K138" i="6"/>
  <c r="J138" i="6"/>
  <c r="I138" i="6"/>
  <c r="E138" i="6"/>
  <c r="D138" i="6"/>
  <c r="C138" i="6"/>
  <c r="K137" i="6"/>
  <c r="K136" i="6"/>
  <c r="K135" i="6"/>
  <c r="K134" i="6"/>
  <c r="K133" i="6"/>
  <c r="K132" i="6"/>
  <c r="K131" i="6"/>
  <c r="K130" i="6"/>
  <c r="K129" i="6"/>
  <c r="K128" i="6"/>
  <c r="K127" i="6"/>
  <c r="K126" i="6"/>
  <c r="K125" i="6"/>
  <c r="K124" i="6"/>
  <c r="K123" i="6"/>
  <c r="K122" i="6"/>
  <c r="K119" i="6"/>
  <c r="J119" i="6"/>
  <c r="I119" i="6"/>
  <c r="H119" i="6"/>
  <c r="G119" i="6"/>
  <c r="F119" i="6"/>
  <c r="E119" i="6"/>
  <c r="D119" i="6"/>
  <c r="C119" i="6"/>
  <c r="K118" i="6"/>
  <c r="K117" i="6"/>
  <c r="K116" i="6"/>
  <c r="K115" i="6"/>
  <c r="K114" i="6"/>
  <c r="K113" i="6"/>
  <c r="K112" i="6"/>
  <c r="K111" i="6"/>
  <c r="K110" i="6"/>
  <c r="K109" i="6"/>
  <c r="K108" i="6"/>
  <c r="K105" i="6"/>
  <c r="J105" i="6"/>
  <c r="I105" i="6"/>
  <c r="H105" i="6"/>
  <c r="G105" i="6"/>
  <c r="F105" i="6"/>
  <c r="E105" i="6"/>
  <c r="D105" i="6"/>
  <c r="C105" i="6"/>
  <c r="K104" i="6"/>
  <c r="K103" i="6"/>
  <c r="K102" i="6"/>
  <c r="K101" i="6"/>
  <c r="K100" i="6"/>
  <c r="K99" i="6"/>
  <c r="K98" i="6"/>
  <c r="K97" i="6"/>
  <c r="K96" i="6"/>
  <c r="K95" i="6"/>
  <c r="K94" i="6"/>
  <c r="K93" i="6"/>
  <c r="K92" i="6"/>
  <c r="K91" i="6"/>
  <c r="K90" i="6"/>
  <c r="K89" i="6"/>
  <c r="K88" i="6"/>
  <c r="K87" i="6"/>
  <c r="K86" i="6"/>
  <c r="K85" i="6"/>
  <c r="K84" i="6"/>
  <c r="K83" i="6"/>
  <c r="K82" i="6"/>
  <c r="K81" i="6"/>
  <c r="K80" i="6"/>
  <c r="K79" i="6"/>
  <c r="K78" i="6"/>
  <c r="K77" i="6"/>
  <c r="K76" i="6"/>
  <c r="K75" i="6"/>
  <c r="K74" i="6"/>
  <c r="K73" i="6"/>
  <c r="K72" i="6"/>
  <c r="K71" i="6"/>
  <c r="K70" i="6"/>
  <c r="K69" i="6"/>
  <c r="K65" i="6"/>
  <c r="J65" i="6"/>
  <c r="I65" i="6"/>
  <c r="H65" i="6"/>
  <c r="G65" i="6"/>
  <c r="F65" i="6"/>
  <c r="E65" i="6"/>
  <c r="D65" i="6"/>
  <c r="C65" i="6"/>
  <c r="K64" i="6"/>
  <c r="K61" i="6"/>
  <c r="J61" i="6"/>
  <c r="I61" i="6"/>
  <c r="H61" i="6"/>
  <c r="G61" i="6"/>
  <c r="F61" i="6"/>
  <c r="E61" i="6"/>
  <c r="D61" i="6"/>
  <c r="C61" i="6"/>
  <c r="K60" i="6"/>
  <c r="K59" i="6"/>
  <c r="K58" i="6"/>
  <c r="K57" i="6"/>
  <c r="K56" i="6"/>
  <c r="K55" i="6"/>
  <c r="K54" i="6"/>
  <c r="K53" i="6"/>
  <c r="K52" i="6"/>
  <c r="K51" i="6"/>
  <c r="K50" i="6"/>
  <c r="K49" i="6"/>
  <c r="K48" i="6"/>
  <c r="K47" i="6"/>
  <c r="K46" i="6"/>
  <c r="K43" i="6"/>
  <c r="J43" i="6"/>
  <c r="I43" i="6"/>
  <c r="H43" i="6"/>
  <c r="G43" i="6"/>
  <c r="F43" i="6"/>
  <c r="E43" i="6"/>
  <c r="D43" i="6"/>
  <c r="C43" i="6"/>
  <c r="K42" i="6"/>
  <c r="K41" i="6"/>
  <c r="K39" i="6"/>
  <c r="J39" i="6"/>
  <c r="I39" i="6"/>
  <c r="H39" i="6"/>
  <c r="G39" i="6"/>
  <c r="F39" i="6"/>
  <c r="E39" i="6"/>
  <c r="D39" i="6"/>
  <c r="C39" i="6"/>
  <c r="K38" i="6"/>
  <c r="K36" i="6"/>
  <c r="J36" i="6"/>
  <c r="I36" i="6"/>
  <c r="H36" i="6"/>
  <c r="G36" i="6"/>
  <c r="F36" i="6"/>
  <c r="E36" i="6"/>
  <c r="D36" i="6"/>
  <c r="C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B38" i="3"/>
  <c r="B34" i="2"/>
  <c r="L94" i="11"/>
  <c r="K94" i="11"/>
  <c r="J94" i="11"/>
  <c r="I94" i="11"/>
  <c r="H94" i="11"/>
  <c r="G94" i="11"/>
  <c r="F94" i="11"/>
  <c r="E94" i="11"/>
  <c r="D94" i="11"/>
  <c r="L93" i="11"/>
  <c r="L92" i="11"/>
  <c r="L91" i="11"/>
  <c r="L90" i="11"/>
  <c r="L89" i="11"/>
  <c r="L88" i="11"/>
  <c r="L87" i="11"/>
  <c r="L86" i="11"/>
  <c r="L85" i="11"/>
  <c r="L84" i="11"/>
  <c r="L83" i="11"/>
  <c r="L82" i="11"/>
  <c r="L81" i="11"/>
  <c r="L80" i="11"/>
  <c r="L79" i="11"/>
  <c r="L78" i="11"/>
  <c r="L77" i="11"/>
  <c r="L76" i="11"/>
  <c r="L75" i="11"/>
  <c r="L74" i="11"/>
  <c r="L73" i="11"/>
  <c r="L72" i="11"/>
  <c r="L71" i="11"/>
  <c r="L70" i="11"/>
  <c r="L69" i="11"/>
  <c r="L68" i="11"/>
  <c r="L67" i="11"/>
  <c r="L66" i="11"/>
  <c r="L65" i="11"/>
  <c r="L64" i="11"/>
  <c r="L63" i="11"/>
  <c r="L62" i="11"/>
  <c r="L61" i="11"/>
  <c r="L60" i="11"/>
  <c r="L59" i="11"/>
  <c r="L58" i="11"/>
  <c r="L57" i="11"/>
  <c r="L56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</calcChain>
</file>

<file path=xl/sharedStrings.xml><?xml version="1.0" encoding="utf-8"?>
<sst xmlns="http://schemas.openxmlformats.org/spreadsheetml/2006/main" count="1956" uniqueCount="1592">
  <si>
    <t>Rādītāju nosaukumi</t>
  </si>
  <si>
    <t>Budžeta kategoriju kodi</t>
  </si>
  <si>
    <t>EUR</t>
  </si>
  <si>
    <t>I IEŅĒMUMI - kopā</t>
  </si>
  <si>
    <t/>
  </si>
  <si>
    <t>IENĀKUMA NODOKĻI</t>
  </si>
  <si>
    <t>1.0.0.0.</t>
  </si>
  <si>
    <t xml:space="preserve">  Ieņēmumi no iedzīvotāju ienākuma nodokļa</t>
  </si>
  <si>
    <t xml:space="preserve">  1.1.0.0.</t>
  </si>
  <si>
    <t>ĪPAŠUMA NODOKĻI</t>
  </si>
  <si>
    <t>4.0.0.0.</t>
  </si>
  <si>
    <t xml:space="preserve">  Nekustamā īpašuma nodoklis</t>
  </si>
  <si>
    <t xml:space="preserve">  4.1.0.0.</t>
  </si>
  <si>
    <t>NODOKĻI PAR PAKALPOJUMIEM UN PRECĒM</t>
  </si>
  <si>
    <t>5.0.0.0.</t>
  </si>
  <si>
    <t xml:space="preserve">  Nodokļi atsevišķām precēm un pakalpojumu veidiem</t>
  </si>
  <si>
    <t xml:space="preserve">  5.4.0.0.</t>
  </si>
  <si>
    <t xml:space="preserve">  Nodokļi un maksājumi par tiesībām lietot atsevišķas preces</t>
  </si>
  <si>
    <t xml:space="preserve">  5.5.0.0.</t>
  </si>
  <si>
    <t>IEŅĒMUMI NO UZŅĒMĒJDARBĪBAS UN ĪPAŠUMA</t>
  </si>
  <si>
    <t>8.0.0.0.</t>
  </si>
  <si>
    <t xml:space="preserve">  Procentu ieņēmumi par depozītiem, kontu atlikumiem un valsts parāda vērtspapīriem un atlikto maksājumu</t>
  </si>
  <si>
    <t xml:space="preserve">  8.6.0.0.</t>
  </si>
  <si>
    <t>VALSTS (PAŠVALDĪBU) NODEVAS UN KANCELEJAS NODEVAS</t>
  </si>
  <si>
    <t>9.0.0.0.</t>
  </si>
  <si>
    <t xml:space="preserve">  Valsts nodevas par valsts sniegto nodrošinājumu un juridiskajiem un citiem pakalpojumiem</t>
  </si>
  <si>
    <t xml:space="preserve">  9.1.0.0.</t>
  </si>
  <si>
    <t xml:space="preserve">  Valsts nodevas, kuras ieskaita pašvaldību budžetā</t>
  </si>
  <si>
    <t xml:space="preserve">  9.4.0.0.</t>
  </si>
  <si>
    <t xml:space="preserve">  Pašvaldību nodevas</t>
  </si>
  <si>
    <t xml:space="preserve">  9.5.0.0.</t>
  </si>
  <si>
    <t>NAUDAS SODI UN SANKCIJAS</t>
  </si>
  <si>
    <t>10.0.0.0.</t>
  </si>
  <si>
    <t xml:space="preserve">  Naudas sodi</t>
  </si>
  <si>
    <t xml:space="preserve">  10.1.0.0.</t>
  </si>
  <si>
    <t>PĀRĒJIE NENODOKĻU IEŅĒMUMI</t>
  </si>
  <si>
    <t>12.0.0.0.</t>
  </si>
  <si>
    <t xml:space="preserve">  Nenodokļu ieņēmumi un ieņēmumi no zaudējumu atlīdzībām un kompensācijām</t>
  </si>
  <si>
    <t xml:space="preserve">  12.2.0.0.</t>
  </si>
  <si>
    <t xml:space="preserve">  Dažādi nenodokļu ieņēmumi</t>
  </si>
  <si>
    <t xml:space="preserve">  12.3.0.0.</t>
  </si>
  <si>
    <t>13.0.0.0.</t>
  </si>
  <si>
    <t xml:space="preserve">  Ieņēmumi no ēku un būvju īpašuma pārdošanas</t>
  </si>
  <si>
    <t xml:space="preserve">  13.1.0.0.</t>
  </si>
  <si>
    <t xml:space="preserve">  Ieņēmumi no zemes, meža īpašuma pārdošanas</t>
  </si>
  <si>
    <t xml:space="preserve">  13.2.0.0.</t>
  </si>
  <si>
    <t xml:space="preserve">  Ieņēmumi no valsts un pašvaldību kustamā īpašuma un mantas realizācijas</t>
  </si>
  <si>
    <t xml:space="preserve">  13.4.0.0.</t>
  </si>
  <si>
    <t>18.0.0.0.</t>
  </si>
  <si>
    <t xml:space="preserve">  Pašvaldību saņemtie transferti no valsts budžeta</t>
  </si>
  <si>
    <t xml:space="preserve">  18.6.0.0.</t>
  </si>
  <si>
    <t>PAŠVALDĪBU BUDŽETU TRANSFERTI</t>
  </si>
  <si>
    <t>19.0.0.0.</t>
  </si>
  <si>
    <t xml:space="preserve">  Pašvaldību saņemtie transferti no citām pašvaldībām</t>
  </si>
  <si>
    <t xml:space="preserve">  19.2.0.0.</t>
  </si>
  <si>
    <t>21.0.0.0.</t>
  </si>
  <si>
    <t xml:space="preserve">  Ieņēmumi no iestāžu sniegtajiem maksas pakalpojumiem un citi pašu ieņēmumi</t>
  </si>
  <si>
    <t xml:space="preserve">  21.3.0.0.</t>
  </si>
  <si>
    <t xml:space="preserve">    Pašvaldību saņemtie valsts budžeta transferti</t>
  </si>
  <si>
    <t xml:space="preserve">    Pašvaldību no valsts budžeta iestādēm saņemtie transferti Eiropas Savienības politiku instrumentu un pārējās ārvalstu finanšu palīdzības līdzfinansētajiem projektiem (pasākumiem)</t>
  </si>
  <si>
    <t xml:space="preserve">    Pašvaldību budžetā saņemtā dotācija no pašvaldību finanšu izlīdzināšanas fonda</t>
  </si>
  <si>
    <t>Mērķdotācija Preiļu pilsētas KAC</t>
  </si>
  <si>
    <t>Mērķdotācija Aglonas pagasta pārvalde KAC</t>
  </si>
  <si>
    <t>Mērķdotācija  Upmalas pagasta pārvalde KAC</t>
  </si>
  <si>
    <t xml:space="preserve">Mērķdotācija 5.-6.gadīgo audzēkņu pedagogu atalgojumam </t>
  </si>
  <si>
    <t>Mērķdotācija izglītības iestāžu asistentu atalgojumam</t>
  </si>
  <si>
    <t>Mērķdotācija pedagogu atalgojumam</t>
  </si>
  <si>
    <t>Mērķdotācija interešu izglītības pedagogu atalgojumam</t>
  </si>
  <si>
    <t>Mērķdotācija mākslas, mūzikas programmu pedagogu atalgojumam</t>
  </si>
  <si>
    <t>Mērķdotācija sporta skolas pedagogu atalgojumam</t>
  </si>
  <si>
    <t>Mērķdotācija 1-4.klašu ēdināšanai</t>
  </si>
  <si>
    <t>Mērķdotācija Ukrainas bēgļu izdevumu segšanai</t>
  </si>
  <si>
    <t>Mērķdotācija autoceļiem</t>
  </si>
  <si>
    <t>NVA finansējums Skolēnu darbs vasarā</t>
  </si>
  <si>
    <t>NVA finansējums Algoti pagaidu sabiedriskie darbi</t>
  </si>
  <si>
    <t>Mērķdotācija sociālo darbinieku supervīzijām un vardarbībā cietušo rehabilitācijas izdevumu kompensēšana</t>
  </si>
  <si>
    <t>Mērķdotācija sociālās aprūpes iestādēm</t>
  </si>
  <si>
    <t>Mērķdotācija Riebiņu pagasta pārvalde KAC</t>
  </si>
  <si>
    <t>Pašvaldību saņemtie valsts budžeta transferti (18.6.2.0.)</t>
  </si>
  <si>
    <t>Pašvaldību no valsts budžeta iestādēm saņemtie transferti Eiropas Savienības politiku instrumentu un pārējās ārvalstu finanšu palīdzības līdzfinansētajiem projektiem (pasākumiem) (18.6.3.0.)</t>
  </si>
  <si>
    <t>Projekts Nr.6.1.1.3/1/24/A/016 Uzņēmējdarbībai labvēlīgas vides veidošana Preiļu novadā</t>
  </si>
  <si>
    <t xml:space="preserve">  Pašvaldības nozīmes koplietošanas ūdensnoteku ŪSIK:4324411:01 un 432263:62 atjaunošana Preiļu novadā</t>
  </si>
  <si>
    <t xml:space="preserve"> Drošā skola SAM 5.1.1.4.</t>
  </si>
  <si>
    <t>Projekts Nr.4.3.1.3/1/24/A/003-Sociālo mājokļu atjaunošana vai jaunu sociālo mājokļu būvniecība</t>
  </si>
  <si>
    <t>Projekts 4.3.5.1/1/24/A/005 Sabiedrībā balstītu sociālo pakalpojumu pieejamības paplašināšana Preiļu novadā</t>
  </si>
  <si>
    <t>NORDPLUS Junior 2023 NP JR-2023/10250</t>
  </si>
  <si>
    <t>PREIĻU NOVADA PAŠVALDĪBAS FINANSĒŠANA KOPSAVILKUMS</t>
  </si>
  <si>
    <t xml:space="preserve"> FINANSĒŠANA - KOPĀ</t>
  </si>
  <si>
    <t xml:space="preserve">Naudas līdzekļi un noguldījumi </t>
  </si>
  <si>
    <t xml:space="preserve">Budžeta līdzekļu atlikums gada sākumā </t>
  </si>
  <si>
    <t xml:space="preserve">  F22010000</t>
  </si>
  <si>
    <t>Aizņēmumi</t>
  </si>
  <si>
    <t xml:space="preserve">  Saņemtie aizņēmumi</t>
  </si>
  <si>
    <t xml:space="preserve">  Saņemto aizņēmumu atmaksa</t>
  </si>
  <si>
    <t xml:space="preserve"> F40020010</t>
  </si>
  <si>
    <t xml:space="preserve"> F40020020</t>
  </si>
  <si>
    <t xml:space="preserve"> F40020000</t>
  </si>
  <si>
    <t xml:space="preserve"> F20010000</t>
  </si>
  <si>
    <t>Pārskats par saistību apmēru</t>
  </si>
  <si>
    <t>Aizdevējs</t>
  </si>
  <si>
    <t>Mērķis</t>
  </si>
  <si>
    <t>Līguma noslēgšanas datums</t>
  </si>
  <si>
    <t>Saistību apmērs</t>
  </si>
  <si>
    <t>2026.g.</t>
  </si>
  <si>
    <t>2027.g.</t>
  </si>
  <si>
    <t>2028.g.</t>
  </si>
  <si>
    <t>2029.g.</t>
  </si>
  <si>
    <t>2030.g.</t>
  </si>
  <si>
    <t>turpmākajos gados</t>
  </si>
  <si>
    <t>E</t>
  </si>
  <si>
    <t>Valsts kase</t>
  </si>
  <si>
    <t>22.01.2016</t>
  </si>
  <si>
    <t>Prioritāra investīciju projekta "Ūdensvada un kanalizācijas sistēmas izbūve Preiļu novada Pelēču pagasta Ārdavas ciematā" īstenošanai</t>
  </si>
  <si>
    <t>31.08.2016</t>
  </si>
  <si>
    <t>02.05.2017</t>
  </si>
  <si>
    <t>Projekta "Stāvlaukuma pārbūve Tirgus laukums 11, Preiļos" īstenošanai</t>
  </si>
  <si>
    <t>10.08.2017</t>
  </si>
  <si>
    <t>Projekta "Preiļu pilsētas Celtnieku ielas daudzdzīvokļu dzīvojamo māju iekšpagalmu, piebraucamo ceļuun inženierkomunikāciju atjaunošana 2.kārta - Celtnieku ielas posma rekonstrukcija no Brīvības ielai līdz Kooperatīva ielai" īstenošanai</t>
  </si>
  <si>
    <t>13.11.2017</t>
  </si>
  <si>
    <t>09.03.2018</t>
  </si>
  <si>
    <t>ES fondu ierobežotās projektu iesniegumu atlases projekta "Preiļu novada un ietekmes areāla pašvaldību uzņēmējdarbības vides infrastruktūras attīstība" daļas "Rīgas un Brīvības ielas posmu atjaunošana un apļveida krustojuma izbūve Preiļos" priekšfinansēšanai</t>
  </si>
  <si>
    <t>10.04.2018</t>
  </si>
  <si>
    <t>31.05.2018</t>
  </si>
  <si>
    <t>ERAF projekta (Nr.8.1.2.0/17/I/019 "Preiļu novada vispārējās izglītības iestāžu mācību vides uzlabošana un modernizēšana" īstenošanai</t>
  </si>
  <si>
    <t>06.07.2018</t>
  </si>
  <si>
    <t>Prioritārā investīciju projekta "Latgales reģiona iedzīvotāju aktīvu dzīvesveida īstenošanu iespēju paplašināšana - Aktīvs Latgalē" īstenošanai</t>
  </si>
  <si>
    <t>10.10.2018</t>
  </si>
  <si>
    <t>05.03.2019</t>
  </si>
  <si>
    <t>12.03.2019</t>
  </si>
  <si>
    <t>04.07.2019</t>
  </si>
  <si>
    <t>30.08.2019</t>
  </si>
  <si>
    <t>19.09.2019</t>
  </si>
  <si>
    <t>05.12.2019</t>
  </si>
  <si>
    <t>03.03.2021</t>
  </si>
  <si>
    <t>26.05.2021</t>
  </si>
  <si>
    <t>11.12.2009</t>
  </si>
  <si>
    <t>25.08.2021</t>
  </si>
  <si>
    <t>07.05.2015</t>
  </si>
  <si>
    <t>Aglonas Sporta centra stadiona pārbūve</t>
  </si>
  <si>
    <t>28.07.2017</t>
  </si>
  <si>
    <t>Satiksmes drošības uzlabojumi Jaudzemu, A.Broka, Kalna ielās Aglonā</t>
  </si>
  <si>
    <t>01.08.2018</t>
  </si>
  <si>
    <t>03.10.2018</t>
  </si>
  <si>
    <t>07.02.2020</t>
  </si>
  <si>
    <t>12.11.2020</t>
  </si>
  <si>
    <t>30.06.2021</t>
  </si>
  <si>
    <t>Uzņēmējdarbības vides infrastrukūras attīstība</t>
  </si>
  <si>
    <t>04.06.2018</t>
  </si>
  <si>
    <t>Jumta seguma maiņa Stabulnieku KN</t>
  </si>
  <si>
    <t>24.08.2018</t>
  </si>
  <si>
    <t>25.10.2019</t>
  </si>
  <si>
    <t>06.05.2021</t>
  </si>
  <si>
    <t>29.06.2021</t>
  </si>
  <si>
    <t>07.05.2021</t>
  </si>
  <si>
    <t>prioritārā investīciju projekta "Vārkavas muižas pils ēkas vienkāršota fasāžu atjaunošana"</t>
  </si>
  <si>
    <t>26.07.2017</t>
  </si>
  <si>
    <t>sociālo programmu investīciju projekts "Ēkas pārbūve par sociālās aprūpes centru Vārkavā"</t>
  </si>
  <si>
    <t>13.09.2021</t>
  </si>
  <si>
    <t>28.04.2022</t>
  </si>
  <si>
    <t>25.05.2022</t>
  </si>
  <si>
    <t>26.05.2022</t>
  </si>
  <si>
    <t>10.08.2022</t>
  </si>
  <si>
    <t>07.09.2022</t>
  </si>
  <si>
    <t>18.10.2022</t>
  </si>
  <si>
    <t>08.11.2022</t>
  </si>
  <si>
    <t>02.02.2023</t>
  </si>
  <si>
    <t>03.03.2023</t>
  </si>
  <si>
    <t>31.03.2023</t>
  </si>
  <si>
    <t>14.04.2023</t>
  </si>
  <si>
    <t>09.08.2023</t>
  </si>
  <si>
    <t>x</t>
  </si>
  <si>
    <t>Saistību apjoms % no plānotajiem pamatbudžeta ieņēmumiem</t>
  </si>
  <si>
    <t>2031.g.</t>
  </si>
  <si>
    <t>Prioritārais investīciju projekts "Preiļu pils pārbūves 3.kārtas 2.posma darbi"</t>
  </si>
  <si>
    <t>06.06.2024</t>
  </si>
  <si>
    <t>AF projekts (Nr.1.2.1.3.i.0/1/23/A/CFLA/037) "Energoefektivitātes paaugstināšana Saunas pagasta pārvaldes ēkai, Brīvības iela 9, Prīkuļi, Saunas pagasts, Preiļu novads"</t>
  </si>
  <si>
    <t>02.08.2024</t>
  </si>
  <si>
    <t>29.10.2024</t>
  </si>
  <si>
    <t>AF projekts (Nr.1.2.1.3.i.0/1/23/A/CFLA/038) Preiļu novada pašvaldības ēkas energoefektivitātes paaugstināšana Raiņa bulvārī 24, Preiļos</t>
  </si>
  <si>
    <t>02.12.2024</t>
  </si>
  <si>
    <t>PIEPRASĪJUMU NOGULDĪJUMU ATLIKUMI GADA SĀKUMĀ</t>
  </si>
  <si>
    <t>Projekts Proti un dari</t>
  </si>
  <si>
    <t>Projekts Interešu izglītības programmu ieviešana Latgales reģiona izglītības iestādēs (ES UZŅĒMĒJS!)</t>
  </si>
  <si>
    <t>Mērķdotācija ceļu uzturēšanai Preiļu novadā</t>
  </si>
  <si>
    <t>Iezīmētie atlikumi</t>
  </si>
  <si>
    <t>Brīvie atlikumi</t>
  </si>
  <si>
    <t>KOPĀ ATLIKUMI</t>
  </si>
  <si>
    <t>Finansēšana / Aizņēmumi</t>
  </si>
  <si>
    <t>Plānotie aizņēmumi</t>
  </si>
  <si>
    <t>Aizņēmumu atmaksa</t>
  </si>
  <si>
    <t xml:space="preserve"> </t>
  </si>
  <si>
    <t>Projekts Nr.LL-00091 LAT-LIT Vēsturiskais ceļš augšup</t>
  </si>
  <si>
    <t>Žika laukuma izveide publiskās ārtelpas attīstībai Preiļos</t>
  </si>
  <si>
    <t>Projekts -Atpūtas vietas ierīkošana Pelēču ezera krastā, Pelēču pagastā, Preiļu novadā</t>
  </si>
  <si>
    <t>Projekts Nr.5.1.1.1/2/24/A/020  Preiļu pilsētas centra pārbūve uzņēmējdarbības atbalstam</t>
  </si>
  <si>
    <t>Pašvaldības nozīmes koplietošanas ūdensnoteku ŪSIK:4324411:01 un 432263:62 atjaunošana Preiļu novadā</t>
  </si>
  <si>
    <t xml:space="preserve">Projektu līdzfinansējumi </t>
  </si>
  <si>
    <t>INTERREG programmas LAT-LIT pārrobežu projekts Militārais mantojums</t>
  </si>
  <si>
    <t>Risinājumi pārtikas atkritumu samazināšanai skolu ēdnīcās/ SchoolFood WasteSolutions, Nr. "CB0600301 iesniegts, atbilde februārī INTERREG CentralBaltic</t>
  </si>
  <si>
    <t>INTERREG programma LATLIT pārrobežu projekts "Iedrošināt ikvienu: ģimenes digitālo aktivitāšu centru attīstība Latvijā un Lietuvā"</t>
  </si>
  <si>
    <t>Projekts nr. 5.6.2.0/17/I/024 Uzņēmējdarbības vides uzlabošana un investīciju piesaistes veicināšana Preiļu novadā - Intervences noliktavas ēka Rietumu ielā</t>
  </si>
  <si>
    <t>PREIĻU NOVADA PAŠVALDĪBAS IZDEVUMU KOPSAVILKUMS</t>
  </si>
  <si>
    <t>Izdevumi atbilstoši funkcionālajām kategorijām</t>
  </si>
  <si>
    <t>Vispārējie valdības dienesti</t>
  </si>
  <si>
    <t>01.000</t>
  </si>
  <si>
    <t>01.600</t>
  </si>
  <si>
    <t>01.700</t>
  </si>
  <si>
    <t>Aizsardzība</t>
  </si>
  <si>
    <t>02.000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</si>
  <si>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</si>
  <si>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</si>
  <si>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</si>
  <si>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</si>
  <si>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</si>
  <si>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</si>
  <si>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</si>
  <si>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</si>
  <si>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</si>
  <si>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</si>
  <si>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</si>
  <si>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</si>
  <si>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</si>
  <si>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</si>
  <si>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</si>
  <si>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</si>
  <si>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</si>
  <si>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 xml:space="preserve"> IZDEVUMI - kopā</t>
  </si>
  <si>
    <t>Atlīdzība</t>
  </si>
  <si>
    <t>1000</t>
  </si>
  <si>
    <t xml:space="preserve">  Atalgojums</t>
  </si>
  <si>
    <t xml:space="preserve">  1100</t>
  </si>
  <si>
    <t xml:space="preserve">  Darba devēja valsts sociālās apdrošināšanas obligātās iemaksas, pabalsti un kompensācijas</t>
  </si>
  <si>
    <t xml:space="preserve">  1200</t>
  </si>
  <si>
    <t>Preces un pakalpojumi</t>
  </si>
  <si>
    <t>2000</t>
  </si>
  <si>
    <t xml:space="preserve">  Mācību, darba un dienesta komandējumi, dienesta, darba braucieni</t>
  </si>
  <si>
    <t xml:space="preserve">  2100</t>
  </si>
  <si>
    <t xml:space="preserve">  Pakalpojumi</t>
  </si>
  <si>
    <t xml:space="preserve">  2200</t>
  </si>
  <si>
    <t xml:space="preserve">  Krājumi, materiāli, energoresursi, preces, biroja preces un inventārs, kurus neuzskaita kodā 5000</t>
  </si>
  <si>
    <t xml:space="preserve">  2300</t>
  </si>
  <si>
    <t xml:space="preserve">  Izdevumi periodikas iegādei</t>
  </si>
  <si>
    <t xml:space="preserve">  2400</t>
  </si>
  <si>
    <t xml:space="preserve">  Budžeta iestāžu nodokļu, nodevu un sankciju maksājumi</t>
  </si>
  <si>
    <t xml:space="preserve">  2500</t>
  </si>
  <si>
    <t>Subsīdijas un dotācijas</t>
  </si>
  <si>
    <t>3000</t>
  </si>
  <si>
    <t xml:space="preserve">  Subsīdijas un dotācijas komersantiem, biedrībām un nodibinājumiem</t>
  </si>
  <si>
    <t xml:space="preserve">  3200</t>
  </si>
  <si>
    <t>Procentu izdevumi</t>
  </si>
  <si>
    <t>4000</t>
  </si>
  <si>
    <t xml:space="preserve">  Pārējie procentu maksājumi</t>
  </si>
  <si>
    <t xml:space="preserve">  4300</t>
  </si>
  <si>
    <t>Pamatkapitāla veidošana</t>
  </si>
  <si>
    <t>5000</t>
  </si>
  <si>
    <t xml:space="preserve">  Nemateriālie ieguldījumi</t>
  </si>
  <si>
    <t xml:space="preserve">  5100</t>
  </si>
  <si>
    <t xml:space="preserve">  Pamatlīdzekļi</t>
  </si>
  <si>
    <t xml:space="preserve">  5200</t>
  </si>
  <si>
    <t>Sociālie pabalsti</t>
  </si>
  <si>
    <t>6000</t>
  </si>
  <si>
    <t xml:space="preserve">  Pensijas un sociālie pabalsti naudā</t>
  </si>
  <si>
    <t xml:space="preserve">  6200</t>
  </si>
  <si>
    <t xml:space="preserve">  Sociālie pabalsti natūrā</t>
  </si>
  <si>
    <t xml:space="preserve">  6300</t>
  </si>
  <si>
    <t xml:space="preserve">  Pārējie klasifikācijā neminētie maksājumi iedzīvotājiem natūrā un kompensācijas</t>
  </si>
  <si>
    <t xml:space="preserve">  6400</t>
  </si>
  <si>
    <t>Transferti, uzturēšanas izdevumu transferti, pašu resursu maksājumi, starptautiskā sadarbība</t>
  </si>
  <si>
    <t>7000</t>
  </si>
  <si>
    <t xml:space="preserve">  Pašvaldību transferti un uzturēšanas izdevumu transferti</t>
  </si>
  <si>
    <t xml:space="preserve">  7200</t>
  </si>
  <si>
    <t>Projekts nr. 5.6.2.0/17/I/024 Uzņēmējdarbības vides uzlabošana un investīciju piesaistes veicināšana Preiļu novadā - Intervences noliktavas ēka Rietumu ielā/finansējuma atgriešana</t>
  </si>
  <si>
    <t>Uzsk. dim. kods</t>
  </si>
  <si>
    <t>Uzsk. dim. nosaukums</t>
  </si>
  <si>
    <t>Asignējumi</t>
  </si>
  <si>
    <t>Ieņēmumi</t>
  </si>
  <si>
    <t>Finansēšana</t>
  </si>
  <si>
    <t>Kopā</t>
  </si>
  <si>
    <t>Mērķdotācijas</t>
  </si>
  <si>
    <t>No valsts budžeta ES projektiem</t>
  </si>
  <si>
    <t xml:space="preserve"> No citu ES projektu īstenošana</t>
  </si>
  <si>
    <t xml:space="preserve">Transferti projektiem </t>
  </si>
  <si>
    <t>Transferti no valsts budžeta</t>
  </si>
  <si>
    <t>Aizņēmums</t>
  </si>
  <si>
    <t>18.620</t>
  </si>
  <si>
    <t>18.630</t>
  </si>
  <si>
    <t>21.100</t>
  </si>
  <si>
    <t>19.200</t>
  </si>
  <si>
    <t>17.200</t>
  </si>
  <si>
    <t>01.111</t>
  </si>
  <si>
    <t>Dome</t>
  </si>
  <si>
    <t>01.111.1</t>
  </si>
  <si>
    <t>Preiļu pilsēta KAC</t>
  </si>
  <si>
    <t>01.112</t>
  </si>
  <si>
    <t>Aizkalnes pagasta pārvalde</t>
  </si>
  <si>
    <t>01.113</t>
  </si>
  <si>
    <t>Preiļu pagasta pārvalde</t>
  </si>
  <si>
    <t>01.114</t>
  </si>
  <si>
    <t>Deputāti</t>
  </si>
  <si>
    <t>01.115</t>
  </si>
  <si>
    <t>Dzimtsarakstu nodaļa</t>
  </si>
  <si>
    <t>01.116</t>
  </si>
  <si>
    <t>Būvvalde</t>
  </si>
  <si>
    <t>01.117</t>
  </si>
  <si>
    <t>Saunas pagasta pārvalde</t>
  </si>
  <si>
    <t>01.117.1</t>
  </si>
  <si>
    <t>01.118</t>
  </si>
  <si>
    <t>Pelēču pagasta pārvalde</t>
  </si>
  <si>
    <t>01.119</t>
  </si>
  <si>
    <t>Aglonas pagasta pārvalde</t>
  </si>
  <si>
    <t>01.119.1</t>
  </si>
  <si>
    <t>Aglonas pagasta pārvalde KAC</t>
  </si>
  <si>
    <t>01.120</t>
  </si>
  <si>
    <t>Riebiņu pagasta pārvalde</t>
  </si>
  <si>
    <t>01.120.1</t>
  </si>
  <si>
    <t>Riebiņu pagasta pārvalde KAC</t>
  </si>
  <si>
    <t>01.121</t>
  </si>
  <si>
    <t>Galēnu pagasta pārvalde</t>
  </si>
  <si>
    <t>01.122</t>
  </si>
  <si>
    <t>Silajāņu pagasta pārvalde</t>
  </si>
  <si>
    <t>01.123</t>
  </si>
  <si>
    <t>Sīļukana pagasta pārvalde</t>
  </si>
  <si>
    <t>01.124</t>
  </si>
  <si>
    <t>Stabulnieku pagasta pārvalde</t>
  </si>
  <si>
    <t>01.125</t>
  </si>
  <si>
    <t>Rušonas pagasta pārvalde</t>
  </si>
  <si>
    <t>01.126</t>
  </si>
  <si>
    <t>Vārkavas pagasta pārvalde</t>
  </si>
  <si>
    <t>01.127</t>
  </si>
  <si>
    <t>Upmalas pagasta pārvalde</t>
  </si>
  <si>
    <t>01.127.1</t>
  </si>
  <si>
    <t>Upmalas pagasta pārvalde KAC</t>
  </si>
  <si>
    <t>01.128</t>
  </si>
  <si>
    <t>Rožkalnu pagasta pārvalde</t>
  </si>
  <si>
    <t>01.331</t>
  </si>
  <si>
    <t>Novada publicitāte</t>
  </si>
  <si>
    <t>Vēlēšanu komisija</t>
  </si>
  <si>
    <t>Aizņēmumu procentmaksājumi</t>
  </si>
  <si>
    <t>01.110</t>
  </si>
  <si>
    <t>Novada pašvaldība (citu budžetu līdzekļi)</t>
  </si>
  <si>
    <t>KOPĀ 01.000</t>
  </si>
  <si>
    <t>Civilā aizsardzība</t>
  </si>
  <si>
    <t>02.200</t>
  </si>
  <si>
    <t>KOPĀ 02.000</t>
  </si>
  <si>
    <t>03.390</t>
  </si>
  <si>
    <t>Bāriņtiesa</t>
  </si>
  <si>
    <t>03.600</t>
  </si>
  <si>
    <t>Pašvaldības policija</t>
  </si>
  <si>
    <t>KOPĀ 03.000</t>
  </si>
  <si>
    <t>04.730</t>
  </si>
  <si>
    <t>Preiļu tūrisma un informācijas centrs</t>
  </si>
  <si>
    <t>04.730.2</t>
  </si>
  <si>
    <t>04.901</t>
  </si>
  <si>
    <t>Projekts Algoti pagaidu sabiedriskie darbi</t>
  </si>
  <si>
    <t>04.902</t>
  </si>
  <si>
    <t>Pārējā ekonomiskā darbība</t>
  </si>
  <si>
    <t>04.902.10</t>
  </si>
  <si>
    <t>04.902.4</t>
  </si>
  <si>
    <t xml:space="preserve">Skolēnu darbs vasarā </t>
  </si>
  <si>
    <t>04.902.15</t>
  </si>
  <si>
    <t>04.902.2</t>
  </si>
  <si>
    <t>Projekts  Proti un dari</t>
  </si>
  <si>
    <t>04.902.3</t>
  </si>
  <si>
    <t>Projekts - Veselības projekts Preiļu pašvaldibā</t>
  </si>
  <si>
    <t>04.902.19</t>
  </si>
  <si>
    <t>04.902.20</t>
  </si>
  <si>
    <t>Sabiedrības digitālo prasmju attīstība-Projekts Nr.2.3.2.1.i.0/1/23/I/001</t>
  </si>
  <si>
    <t>04.902.21</t>
  </si>
  <si>
    <t>04.903</t>
  </si>
  <si>
    <t>Atskurbtuve</t>
  </si>
  <si>
    <t>KOPĀ 04.000</t>
  </si>
  <si>
    <t>05.600</t>
  </si>
  <si>
    <t>Pārējā vides aizsardzība</t>
  </si>
  <si>
    <t>KOPĀ 05.000</t>
  </si>
  <si>
    <t>Komunālā Saimniecība</t>
  </si>
  <si>
    <t>06.101</t>
  </si>
  <si>
    <t>Komunālā saimniecība Preiļos</t>
  </si>
  <si>
    <t>06.101.1</t>
  </si>
  <si>
    <t>06.101.2</t>
  </si>
  <si>
    <t>06.101.3</t>
  </si>
  <si>
    <t>06.101.4</t>
  </si>
  <si>
    <t>06.101.5</t>
  </si>
  <si>
    <t>06.102</t>
  </si>
  <si>
    <t>Komunālā saimniecība Aizkalnes pagasta pārvaldē</t>
  </si>
  <si>
    <t>06.103</t>
  </si>
  <si>
    <t>Komunālā saimniecība Preiļu pagasta pārvaldē</t>
  </si>
  <si>
    <t>06.104</t>
  </si>
  <si>
    <t>Komunālā saimniecība Saunas pagasta pārvaldē</t>
  </si>
  <si>
    <t>06.104U</t>
  </si>
  <si>
    <t>Ūdenssaimniecība Saunas PP</t>
  </si>
  <si>
    <t>06.105</t>
  </si>
  <si>
    <t>Komunālā saimniecība Pelēču pagasta pārvaldē</t>
  </si>
  <si>
    <t>06.105U</t>
  </si>
  <si>
    <t>Ūdenssaimniecība Pelēču PP</t>
  </si>
  <si>
    <t>06.106</t>
  </si>
  <si>
    <t>Komunālā saimniecība Aglonas pagasta pārvalde</t>
  </si>
  <si>
    <t>06.106U</t>
  </si>
  <si>
    <t>Komunālā saimniecība Aglonas pagasta pārvalde PP</t>
  </si>
  <si>
    <t>06.107</t>
  </si>
  <si>
    <t>Komunālā saimniecība Riebiņu pagasta pārvalde</t>
  </si>
  <si>
    <t>06.107U</t>
  </si>
  <si>
    <t>Ūdenssaimniecība Riebiņu PP</t>
  </si>
  <si>
    <t>06.108</t>
  </si>
  <si>
    <t>Komunālā saimniecība Galēnu pagasta pārvalde</t>
  </si>
  <si>
    <t>06.108U</t>
  </si>
  <si>
    <t>06.109</t>
  </si>
  <si>
    <t>Komunālā saimniecība Silajāņu pagasta pārvalde</t>
  </si>
  <si>
    <t>06.109U</t>
  </si>
  <si>
    <t>Ūdenssaimniecība Silajāņu PP</t>
  </si>
  <si>
    <t>06.110</t>
  </si>
  <si>
    <t>Komunālā saimniecība Sīļukalna pagasta pārvalde</t>
  </si>
  <si>
    <t>06.110U</t>
  </si>
  <si>
    <t>Ūdenssaimniecība Sīļukalna PP</t>
  </si>
  <si>
    <t>06.111</t>
  </si>
  <si>
    <t>Komunālā saimniecība Stabulnieku pagasta pārvalde</t>
  </si>
  <si>
    <t>06.111U</t>
  </si>
  <si>
    <t>Ūdenssaimniecība Stabulnieku PP</t>
  </si>
  <si>
    <t>06.112</t>
  </si>
  <si>
    <t>Komunālā saimniecība Rušonas pagasta pārvalde</t>
  </si>
  <si>
    <t>06.112U</t>
  </si>
  <si>
    <t>Ūdenssaimniecība Rušonas PP</t>
  </si>
  <si>
    <t>06.114</t>
  </si>
  <si>
    <t> Komunālā saimniecība apvienotajā Vārkavas, Upmalas, Rožkalnu p.p</t>
  </si>
  <si>
    <t>06.114U</t>
  </si>
  <si>
    <t>06.114.2</t>
  </si>
  <si>
    <t>Apsaimniekošana Saules ielā-14, Rožkalnu pagasts</t>
  </si>
  <si>
    <t>06.114.3</t>
  </si>
  <si>
    <t>Apsaimniekošana Saules ielā-6, Rožkalnu pagasts</t>
  </si>
  <si>
    <t>06.114.4</t>
  </si>
  <si>
    <t>Apsaimniekošana Skolas ielā -6,Upmalas pagasts</t>
  </si>
  <si>
    <t>06.114.5</t>
  </si>
  <si>
    <t>Apsaimniekošana Padomes ielā 47, Upmalas pagasts</t>
  </si>
  <si>
    <t>06.114.6</t>
  </si>
  <si>
    <t>Apsaimniekošana Padomes ielā 49, Upmalas pagasts</t>
  </si>
  <si>
    <t>06.117</t>
  </si>
  <si>
    <t>Lauku teritoriju komunālā daļa</t>
  </si>
  <si>
    <t>Kopā komunālā saimniecība 06.100</t>
  </si>
  <si>
    <t>Ielu apgaismošana</t>
  </si>
  <si>
    <t>06.401</t>
  </si>
  <si>
    <t>Ielu apgaismošana Preiļos</t>
  </si>
  <si>
    <t>06.402</t>
  </si>
  <si>
    <t>Ielu apgaismošana Aizkalnes pagasta pārvalde</t>
  </si>
  <si>
    <t>06.403</t>
  </si>
  <si>
    <t>Ielu apgaismošana Saunas pagasta pārvalde</t>
  </si>
  <si>
    <t>06.404</t>
  </si>
  <si>
    <t>Ielu apgaismošana Pelēču pagasta pārvalde</t>
  </si>
  <si>
    <t>06.405</t>
  </si>
  <si>
    <t>Ielu apgaismošana Preiļu pagasta pārvalde</t>
  </si>
  <si>
    <t>06.406</t>
  </si>
  <si>
    <t>Ielu apgaismošana Aglonas pagasta pārvalde</t>
  </si>
  <si>
    <t>06.407</t>
  </si>
  <si>
    <t>Ielu apgaismošana Riebiņu pagasta pārvalde</t>
  </si>
  <si>
    <t>06.408</t>
  </si>
  <si>
    <t>Ielu apgaismošana Galēnu pagasta pārvalde</t>
  </si>
  <si>
    <t>06.411</t>
  </si>
  <si>
    <t>Ielu apgaismošana Stabulnieku pagasta pārvalde</t>
  </si>
  <si>
    <t>06.412</t>
  </si>
  <si>
    <t>Ielu apgaismošana Rušonas pagasta pārvalde</t>
  </si>
  <si>
    <t>06.414</t>
  </si>
  <si>
    <t>Ielu apgaismošana Upmalas pagasta pārvalde</t>
  </si>
  <si>
    <t>Kopā ielu apgaismojums 06.400</t>
  </si>
  <si>
    <t>Labiekārtošana</t>
  </si>
  <si>
    <t>06.601</t>
  </si>
  <si>
    <t>Labiekārtošanas objektu uzturēšana Preiļos</t>
  </si>
  <si>
    <t>06.601.11</t>
  </si>
  <si>
    <t>06.601.D</t>
  </si>
  <si>
    <t>Dabas resursu nodoklis</t>
  </si>
  <si>
    <t>06.601.16</t>
  </si>
  <si>
    <t>Nr.6.1.1.3/1/24/A/009 Uzņēmējdarbībai labvēlīgas vides veidošana Preiļu novadā</t>
  </si>
  <si>
    <t>06.601.17</t>
  </si>
  <si>
    <t>06.601.18</t>
  </si>
  <si>
    <t>06.601.19</t>
  </si>
  <si>
    <t>Projekts Nr.5.1.1.1/2/24/A/020 Preiļu pilsētas centra pārbūve uzņēmējdarbības atbalstam</t>
  </si>
  <si>
    <t>06.601.20</t>
  </si>
  <si>
    <t>Projekts Ceļu infrastruktūras attīstība un investīciju piesaiste uzņēmējdarbībai Preiļu novada lauku teritorijā izstrāde</t>
  </si>
  <si>
    <t>06.601.21</t>
  </si>
  <si>
    <t>Projekts Satiksmes infrastruktūras attīstība Preiļu novada uzņēmējdarbības atbalsta pasākumā</t>
  </si>
  <si>
    <t>06.601.22</t>
  </si>
  <si>
    <t>06.601.23</t>
  </si>
  <si>
    <t>Aizsardzības Ministrijas finansējums Militārās bāzes Preiļi lietus ūdens novadīšanai</t>
  </si>
  <si>
    <t>06.601.7.1</t>
  </si>
  <si>
    <t>Autoceļu fonda (ielu) līdzekļi</t>
  </si>
  <si>
    <t>Kopā  labiekārtošana 06.600</t>
  </si>
  <si>
    <t>Kopā teritoriju un mājokļu apsaimniekošana 06.000</t>
  </si>
  <si>
    <t>07.241</t>
  </si>
  <si>
    <t>Feldšeru-vecmāšu punkts Saunas pagastā</t>
  </si>
  <si>
    <t>07.242</t>
  </si>
  <si>
    <t>Feldšeru-vecmāšu punkts Pelēču pagastā</t>
  </si>
  <si>
    <t>07.243</t>
  </si>
  <si>
    <t>Feldšeru-vecmāšu punkts Galēnu pagastā</t>
  </si>
  <si>
    <t>Kopā veselība 07.000</t>
  </si>
  <si>
    <t xml:space="preserve">Atpūta , kultūra un reliģija </t>
  </si>
  <si>
    <t xml:space="preserve">Bibliotēkas </t>
  </si>
  <si>
    <t>08.211</t>
  </si>
  <si>
    <t>Preiļu bibliotēka</t>
  </si>
  <si>
    <t>08.211.1</t>
  </si>
  <si>
    <t>VKKF-Preiļu bibliotēka</t>
  </si>
  <si>
    <t>08.211.2</t>
  </si>
  <si>
    <t>Interreg LAT-LIT projekts Iedrošināt ikvienu:ģimenes digitālo aktivitāšu centru attīstība Latvijā un Lietuvā</t>
  </si>
  <si>
    <t>08.212</t>
  </si>
  <si>
    <t>Aizkalnes bibliotēka</t>
  </si>
  <si>
    <t>08.213</t>
  </si>
  <si>
    <t>Saunas bibliotēka</t>
  </si>
  <si>
    <t>08.214</t>
  </si>
  <si>
    <t>Pelēču bibliotēka</t>
  </si>
  <si>
    <t>08.216</t>
  </si>
  <si>
    <t>Smelteru bibliotēka</t>
  </si>
  <si>
    <t>08.217</t>
  </si>
  <si>
    <t>Ārdavas bibliotēka</t>
  </si>
  <si>
    <t>08.218</t>
  </si>
  <si>
    <t>Aglonas bibliotēka</t>
  </si>
  <si>
    <t>08.219</t>
  </si>
  <si>
    <t>Riebiņu bibliotēka</t>
  </si>
  <si>
    <t>08.219.1</t>
  </si>
  <si>
    <t>Sīļukalna bibliotēka</t>
  </si>
  <si>
    <t>08.219.10</t>
  </si>
  <si>
    <t>Vārkavas bibliotēka</t>
  </si>
  <si>
    <t>08.219.11</t>
  </si>
  <si>
    <t>Vanagu bibliotēka</t>
  </si>
  <si>
    <t>08.219.12</t>
  </si>
  <si>
    <t>Rožkalnu bibliotēka</t>
  </si>
  <si>
    <t>08.219.13</t>
  </si>
  <si>
    <t>Upmalas bibliotēka</t>
  </si>
  <si>
    <t>08.219.4</t>
  </si>
  <si>
    <t>Kastīres bibliotēka</t>
  </si>
  <si>
    <t>08.219.5</t>
  </si>
  <si>
    <t>Stabulnieku bibliotēka</t>
  </si>
  <si>
    <t>08.219.6</t>
  </si>
  <si>
    <t>Galēnu bibliotēka</t>
  </si>
  <si>
    <t>08.219.7</t>
  </si>
  <si>
    <t>Silajānu bibliotēka</t>
  </si>
  <si>
    <t>08.219.9</t>
  </si>
  <si>
    <t>Rušonas bibliotēka</t>
  </si>
  <si>
    <t>Kopā bibliotēkas 08.210</t>
  </si>
  <si>
    <t>Muzeji</t>
  </si>
  <si>
    <t>08.221</t>
  </si>
  <si>
    <t>Preiļu vēstures un lietišķās mākslas muzejs</t>
  </si>
  <si>
    <t>08.221.1</t>
  </si>
  <si>
    <t>VKKF-Preiļu vēstures un lietišķās mākslas muzejs</t>
  </si>
  <si>
    <t>08.222</t>
  </si>
  <si>
    <t>Roberta Mūka muzejs</t>
  </si>
  <si>
    <t>08.223</t>
  </si>
  <si>
    <t>Vārkavas novadpētniecības muzejs</t>
  </si>
  <si>
    <t>Kopā muzeji 08.220</t>
  </si>
  <si>
    <t>Kultūras centri, jauniešu centri, u.c.</t>
  </si>
  <si>
    <t>08.231</t>
  </si>
  <si>
    <t>Preiļu novada kultūras nams</t>
  </si>
  <si>
    <t>08.231.2</t>
  </si>
  <si>
    <t>Preiļu novada Pilsētas svētki</t>
  </si>
  <si>
    <t>08.232</t>
  </si>
  <si>
    <t>Aizkalnes tautas nams</t>
  </si>
  <si>
    <t>08.233</t>
  </si>
  <si>
    <t>Saunas tautas nams</t>
  </si>
  <si>
    <t>08.234</t>
  </si>
  <si>
    <t>Pelēču kultūras nams</t>
  </si>
  <si>
    <t>08.236</t>
  </si>
  <si>
    <t>Aglonas kultūras nams</t>
  </si>
  <si>
    <t>08.237</t>
  </si>
  <si>
    <t>Riebiņu kultūras nams</t>
  </si>
  <si>
    <t>08.237.1</t>
  </si>
  <si>
    <t>Stabulnieku kultūras nams</t>
  </si>
  <si>
    <t>08.237.2</t>
  </si>
  <si>
    <t>Sīļukalna kultūras nams</t>
  </si>
  <si>
    <t>08.237.3</t>
  </si>
  <si>
    <t>Galēnu kultūras nams</t>
  </si>
  <si>
    <t>08.237.4</t>
  </si>
  <si>
    <t>Rušonas kultūras nams</t>
  </si>
  <si>
    <t>08.237.5</t>
  </si>
  <si>
    <t>Silajāņu kultūras nams</t>
  </si>
  <si>
    <t>08.238</t>
  </si>
  <si>
    <t>Vārkavas tautas nams</t>
  </si>
  <si>
    <t>08.239</t>
  </si>
  <si>
    <t>Preiļu novada kultūras un tūrisma pārvalde</t>
  </si>
  <si>
    <t>08.239.1</t>
  </si>
  <si>
    <t>Mērķdotācija pašdarbības kolektīvu vadītāju atalgojums</t>
  </si>
  <si>
    <t>Projekts Apskaņošanas tehnikas iegāde Preiļu novada lauku kultūras un tautas namiem</t>
  </si>
  <si>
    <t>08.290</t>
  </si>
  <si>
    <t>Preiļu muižas komplekss un parks</t>
  </si>
  <si>
    <t>08.621</t>
  </si>
  <si>
    <t>Jauniešu centrs "Četri"</t>
  </si>
  <si>
    <t>08.622</t>
  </si>
  <si>
    <t>Jaunatnes iniciatīvas centrs"Pakāpieni"</t>
  </si>
  <si>
    <t>08.623</t>
  </si>
  <si>
    <t>Aglonas reliģisko svētku nodrošināšana</t>
  </si>
  <si>
    <t>08.624</t>
  </si>
  <si>
    <t>Bērnu un jauniešu brīvā laika pavadīšanas centrs "Strops"</t>
  </si>
  <si>
    <t xml:space="preserve"> Kopā kultūras centri, jauniešu centri, u.c. 08.230-08.620</t>
  </si>
  <si>
    <t xml:space="preserve"> Kopā atpūta, kultūra un  reliģija </t>
  </si>
  <si>
    <t>Pirmsskolas izglītības iestādes</t>
  </si>
  <si>
    <t>09.101</t>
  </si>
  <si>
    <t>Bērnudārzs Pasaciņa E</t>
  </si>
  <si>
    <t>09.101-2.02</t>
  </si>
  <si>
    <t>Bērnudārzs Pasaciņa MD 5.-6.gadīgajiem</t>
  </si>
  <si>
    <t>09.101-2.09</t>
  </si>
  <si>
    <t>Bērnudārzs Pasaciņa PP</t>
  </si>
  <si>
    <t>09.101-2.10</t>
  </si>
  <si>
    <t>Bērnudārzs Pasaciņa TP</t>
  </si>
  <si>
    <t>09.101-2.12</t>
  </si>
  <si>
    <t>Bērnudārzs Pasaciņa MD asistenta finansējums</t>
  </si>
  <si>
    <t>09.103</t>
  </si>
  <si>
    <t>Aglonas PII</t>
  </si>
  <si>
    <t>09.103-2.02</t>
  </si>
  <si>
    <t>Aglonas novada PII MD - 5-6.gadīgajiem</t>
  </si>
  <si>
    <t>09.103-2.09</t>
  </si>
  <si>
    <t>Aglonas PII PP</t>
  </si>
  <si>
    <t>09.103-2.10</t>
  </si>
  <si>
    <t>Aglonas PII TP</t>
  </si>
  <si>
    <t>09.104</t>
  </si>
  <si>
    <t>Riebiņu PII "Sprīdītis"</t>
  </si>
  <si>
    <t>09.104-2.02</t>
  </si>
  <si>
    <t>Riebiņu PII "Sprīdītis" MD -5-6.gadīgajuem</t>
  </si>
  <si>
    <t>09.104-2.09</t>
  </si>
  <si>
    <t>Riebiņu PII "Sprīdītis" PP</t>
  </si>
  <si>
    <t>09.104-2.10</t>
  </si>
  <si>
    <t>Riebiņu PII "Sprīdītis" TP</t>
  </si>
  <si>
    <t>Kopā 09.100</t>
  </si>
  <si>
    <t>Vispārējās izglītības iestādes</t>
  </si>
  <si>
    <t>09.211</t>
  </si>
  <si>
    <t>Preiļu 1.pamatskola</t>
  </si>
  <si>
    <t>09.211-2.01</t>
  </si>
  <si>
    <t>Preiļu 1.pamatskola MD pedagogu atalgojumam</t>
  </si>
  <si>
    <t>09.211-2.02</t>
  </si>
  <si>
    <t>Preiļu 1.pamatskola MD pedagogu atalgojumam 5.-6.gadīgie</t>
  </si>
  <si>
    <t>09.211-2.09</t>
  </si>
  <si>
    <t>Preiļu 1.pamatskola PP</t>
  </si>
  <si>
    <t>09.211-2.10</t>
  </si>
  <si>
    <t>Preiļu 1.pamatskola TP</t>
  </si>
  <si>
    <t>Preiļu 1.pamatskola asistentu MD finansējums</t>
  </si>
  <si>
    <t>09.212</t>
  </si>
  <si>
    <t>Preiļu 2.vidusskola</t>
  </si>
  <si>
    <t>09.212-2.01</t>
  </si>
  <si>
    <t>Preiļu 2.vidusskola MD pedagogu atalgojumam</t>
  </si>
  <si>
    <t>09.212-2.09</t>
  </si>
  <si>
    <t>Preiļu 2.vidusskola PP</t>
  </si>
  <si>
    <t>09.212-2.10</t>
  </si>
  <si>
    <t>Preiļu 2.vidusskola TP</t>
  </si>
  <si>
    <t>09.213</t>
  </si>
  <si>
    <t>J.Eglīša Preiļu Valsts ģimnāzija</t>
  </si>
  <si>
    <t>09.213.1</t>
  </si>
  <si>
    <t>"Digital Interculturalism" ERASMUS+ ,  J.Eglīša Preiļu Valsts ģimnāzija</t>
  </si>
  <si>
    <t>09.213.4</t>
  </si>
  <si>
    <t>Proj. PVĢ NORDPLUS JUNIOR NR. NP JR 2024/10216</t>
  </si>
  <si>
    <t>09.213.5</t>
  </si>
  <si>
    <t>Proj. PVĢ NORDPLUS JUNIOR NR. NP JR 2024/10261 "Harmonies and Contrasts of Our Heritages"</t>
  </si>
  <si>
    <t>09.213-2.01</t>
  </si>
  <si>
    <t>J.Eglīša Preiļu Valsts ģimnāzija MD pedagogu atalgojumam</t>
  </si>
  <si>
    <t>09.213-2.09</t>
  </si>
  <si>
    <t>J.Eglīša Preiļu Valsts ģimnāzija PP</t>
  </si>
  <si>
    <t>09.213-2.10</t>
  </si>
  <si>
    <t>J.Eglīša Preiļu Valsts ģimnāzija TP</t>
  </si>
  <si>
    <t>09.216</t>
  </si>
  <si>
    <t>Aglonas vidusskola</t>
  </si>
  <si>
    <t>09/216.2</t>
  </si>
  <si>
    <t>09.216.4</t>
  </si>
  <si>
    <t>Aglonas vsk. Erasmus+ pr.Nr.2024-1-LV01-KA122-SCH-000229464 Mācību mobilitāte skolu sektorā</t>
  </si>
  <si>
    <t>09.216-2.01</t>
  </si>
  <si>
    <t>Aglonas vidusskolas MD pedagogu atalgojumam</t>
  </si>
  <si>
    <t>09.216-2.09</t>
  </si>
  <si>
    <t>Aglonas vidusskola PP</t>
  </si>
  <si>
    <t>09.216-2.10</t>
  </si>
  <si>
    <t>Aglonas vidusskola TP</t>
  </si>
  <si>
    <t>09.216-2.02</t>
  </si>
  <si>
    <t>Aglonas vidusskolas MD 5-6 gadiem</t>
  </si>
  <si>
    <t>Aglonas vidusskolas MD asistenta finansējums</t>
  </si>
  <si>
    <t>09.217.1</t>
  </si>
  <si>
    <t>09.217.1.2</t>
  </si>
  <si>
    <t>Empowering CulturalLiteracy through Cuisine, Crafts and Folk Traditions NP JR-2024/10204</t>
  </si>
  <si>
    <t>09.217.1-2.01</t>
  </si>
  <si>
    <t>Riebiņu vidusskola MD pedagogu atalgojumam</t>
  </si>
  <si>
    <t>09.217.1-2.09</t>
  </si>
  <si>
    <t>Riebiņu vidusskola PP</t>
  </si>
  <si>
    <t>09.217.1-2.10</t>
  </si>
  <si>
    <t>Riebiņu vidusskola TP</t>
  </si>
  <si>
    <t>09.217.2</t>
  </si>
  <si>
    <t>Galēnu pamatskola E</t>
  </si>
  <si>
    <t>09.217.2-2.01</t>
  </si>
  <si>
    <t>Galēnu pamatskola Pedagogu darba samaksa (valsts mērķdotācija)</t>
  </si>
  <si>
    <t>09.217.2-2.02</t>
  </si>
  <si>
    <t>Galēnu pamatskola MD 5-6gadīgiem</t>
  </si>
  <si>
    <t>09.217.2-2.09</t>
  </si>
  <si>
    <t>Galēnu pamatskola PP</t>
  </si>
  <si>
    <t>09.217.2-2.10</t>
  </si>
  <si>
    <t>Galēnu pamatskola TP</t>
  </si>
  <si>
    <t>09.217.2-2.12</t>
  </si>
  <si>
    <t>Galēnu pamatskola asistentu MD finansējums</t>
  </si>
  <si>
    <t>09.218</t>
  </si>
  <si>
    <t>Vārkavas pamatskola</t>
  </si>
  <si>
    <t>09.218-2.01</t>
  </si>
  <si>
    <t>Vārkavas pamatskola MD pedagogu darba samaksai</t>
  </si>
  <si>
    <t>09.218-2.02</t>
  </si>
  <si>
    <t>Vārkavas pamatskola  MD 5.-6.gadīgiem</t>
  </si>
  <si>
    <t>09.218-2.09</t>
  </si>
  <si>
    <t>Vārkavas pamatskola PP</t>
  </si>
  <si>
    <t>09.218-2.10</t>
  </si>
  <si>
    <t>Vārkavas pamatskola TP</t>
  </si>
  <si>
    <t>Kopā vispārējās izglītības iestādes 09.200</t>
  </si>
  <si>
    <t>Interešu izglītības iestādes</t>
  </si>
  <si>
    <t>09.511</t>
  </si>
  <si>
    <t>Preiļu Mūzikas un mākslas skola</t>
  </si>
  <si>
    <t>09.511-2.05</t>
  </si>
  <si>
    <t>Preiļu Mūzikas un mākslas skola Md pedagogu atalgojumam</t>
  </si>
  <si>
    <t>09.511-2.09</t>
  </si>
  <si>
    <t>Preiļu Mūzikas un mākslas skola PP</t>
  </si>
  <si>
    <t>09.511-2.10</t>
  </si>
  <si>
    <t>Preiļu Mūzikas un mākslas skola TP</t>
  </si>
  <si>
    <t>09.512</t>
  </si>
  <si>
    <t>Preiļu novada Bērnu un jauniešu centrs</t>
  </si>
  <si>
    <t>09.512-2.06</t>
  </si>
  <si>
    <t>Preiļu novada Bērnu un jauniešu centrs MD interešu izglītībai</t>
  </si>
  <si>
    <t>09.512-2.08</t>
  </si>
  <si>
    <t>Preiļi novada BJC skolas soma</t>
  </si>
  <si>
    <t>09.512-2.09</t>
  </si>
  <si>
    <t>Preiļu novada Bērnu un jauniešu centrs PP</t>
  </si>
  <si>
    <t>09.512-2.10</t>
  </si>
  <si>
    <t>Preiļu novada Bērnu un jauniešu centrs TP</t>
  </si>
  <si>
    <t>09.513</t>
  </si>
  <si>
    <t>Preiļu novada Bērnu un jauniešu sporta skola</t>
  </si>
  <si>
    <t>09.513-2.07</t>
  </si>
  <si>
    <t>Preiļu novada Bērnu un jauniešu sporta skola MD pedagogu atalgojumam</t>
  </si>
  <si>
    <t>09.513-2.09</t>
  </si>
  <si>
    <t>Preiļu novada Bērnu un jauniešu sporta skola PP</t>
  </si>
  <si>
    <t>09.513-2.10</t>
  </si>
  <si>
    <t>Preiļu novada Bērnu un jauniešu sporta skola TP</t>
  </si>
  <si>
    <t>09.513s</t>
  </si>
  <si>
    <t>Preiļu novada BJSS pieaugušo sports</t>
  </si>
  <si>
    <t>09.513s-2.10</t>
  </si>
  <si>
    <t>BJSS - pieaugošo sports TP</t>
  </si>
  <si>
    <t>09.514</t>
  </si>
  <si>
    <t>Aglonas bazilikas kora skola</t>
  </si>
  <si>
    <t>09.514-2.05</t>
  </si>
  <si>
    <t>Aglonas bazilikas kora skola MD pedagogu atalgojumam</t>
  </si>
  <si>
    <t>09.514-2.09</t>
  </si>
  <si>
    <t>Aglonas bazilikas kora skola PP</t>
  </si>
  <si>
    <t>09.514-2.10</t>
  </si>
  <si>
    <t>Aglonas bazilikas kora skola TP</t>
  </si>
  <si>
    <t>Kopā interešu izglītības iestādes 09.500</t>
  </si>
  <si>
    <t>Pārējie izglītības pakalpojumi</t>
  </si>
  <si>
    <t>09.610</t>
  </si>
  <si>
    <t>Pārējā izglītība - izglītojamo pārvadājumu pakalpojumi</t>
  </si>
  <si>
    <t>09.610.2</t>
  </si>
  <si>
    <t>Droša skola SAM 5.1.1.4</t>
  </si>
  <si>
    <t>09.601</t>
  </si>
  <si>
    <t>IT daļa</t>
  </si>
  <si>
    <t>09.617</t>
  </si>
  <si>
    <t>Risinājumi pārtikas atkritumu samazināšnai skolēnu ēdnīcās/Waste Solutions /Nr.CB0600301</t>
  </si>
  <si>
    <t>09.810</t>
  </si>
  <si>
    <t>Preiļu novada izglītības pārvalde</t>
  </si>
  <si>
    <t>09.810.6</t>
  </si>
  <si>
    <t>Projekts interešu izglītības programmu iieviešana Latgales reģiona izglītības iestādēs</t>
  </si>
  <si>
    <t>09.810-2.01</t>
  </si>
  <si>
    <t>Preiļu novada izglītības pārvalde, pedagogu MD rezerves fonds</t>
  </si>
  <si>
    <t>Pārējie izglītības pakalpojumi 09.600-09.800</t>
  </si>
  <si>
    <t>Kopā izglītība</t>
  </si>
  <si>
    <t>10.202</t>
  </si>
  <si>
    <t>Sociālās aprūpes centrs "Rušona"</t>
  </si>
  <si>
    <t>10.204</t>
  </si>
  <si>
    <t>Sociālās aprūpes centrs "Aglona"</t>
  </si>
  <si>
    <t>10.205</t>
  </si>
  <si>
    <t>Pakalpojumu centrs "Līči"</t>
  </si>
  <si>
    <t>10.206</t>
  </si>
  <si>
    <t>Sociālās aprūpes centrs "Vārkava"</t>
  </si>
  <si>
    <t>10.701</t>
  </si>
  <si>
    <t>Krīzes centrs Līčos</t>
  </si>
  <si>
    <t>10.702</t>
  </si>
  <si>
    <t>Grupu dzīvokļi Līčos</t>
  </si>
  <si>
    <t>10.703</t>
  </si>
  <si>
    <t>Dienas centrs</t>
  </si>
  <si>
    <t>10.705</t>
  </si>
  <si>
    <t>Sociālā māja Jaunaglonā</t>
  </si>
  <si>
    <t>10.911</t>
  </si>
  <si>
    <t>Labklājības pārvalde  Preiļi</t>
  </si>
  <si>
    <t>10.911.1</t>
  </si>
  <si>
    <t>Deinstitucionalizācijas pasākumu īstenošana Latgales reģionā</t>
  </si>
  <si>
    <t>10.911.2</t>
  </si>
  <si>
    <t>Labklājības pārvalde  Preiļi, Asistentu pakalpojumu nodrošināšana invalīdiem</t>
  </si>
  <si>
    <t>10.911.6</t>
  </si>
  <si>
    <t>Labklājības pārvalde -Ukrainas bēgļu izdevumi</t>
  </si>
  <si>
    <t>10.920</t>
  </si>
  <si>
    <t>Pārējie sociālie maksas pakalpojumi</t>
  </si>
  <si>
    <t>10.920.2</t>
  </si>
  <si>
    <t>10.920.3</t>
  </si>
  <si>
    <t>Kopā sociālā aizsardzība</t>
  </si>
  <si>
    <t>Aizņēmumu pamatsumma</t>
  </si>
  <si>
    <t>01.720</t>
  </si>
  <si>
    <t xml:space="preserve">Kopā </t>
  </si>
  <si>
    <t>Aizņēmumu  pamatsummu atmaksa, saskaņā ar noslēgtajiem līgumiem</t>
  </si>
  <si>
    <t>Mērķdotācija Saunas pagasta pārvalde KAC</t>
  </si>
  <si>
    <t>Mērķdotācija Feldšeru-vecmāšu punkts Saunas pagastā</t>
  </si>
  <si>
    <t>Mērķdotācija Feldšeru-vecmāšu punkts Pelēču pagastā</t>
  </si>
  <si>
    <t>Mērķdotācija Feldšeru-vecmāšu punkts Galēnu pagastā</t>
  </si>
  <si>
    <t>Mērķdotācija Aglonas reliģisko svētku nodrošināšanai</t>
  </si>
  <si>
    <t>Preiļu novada BJC skolas soma</t>
  </si>
  <si>
    <t>Mērķdotācija audžuģimenei bērna uzturnaudai</t>
  </si>
  <si>
    <t>Mērķdotācija asistentu pakalpojumu nodrošināšana invalīdiem</t>
  </si>
  <si>
    <t>Mērķdotācija mājokļa pabalstam un GMI</t>
  </si>
  <si>
    <t>Vēsturiskais ceļš augšup/ Historical path UP, Nr. LL-00091, ieviešanā (pils projekts ar Utenu) LAT-LIT</t>
  </si>
  <si>
    <t>Preiļu vēstures un lietišķās mākslas muzejs/ ziedojumi</t>
  </si>
  <si>
    <t>Proj. PVĢ NORDPLUS JUNIOR NR. NP JR 2024/10261  "Harmonies and Contrasts of Our Heritages"</t>
  </si>
  <si>
    <t xml:space="preserve">Deinstitucionalizācijas pasākumu īstenošana Latgales reģionā </t>
  </si>
  <si>
    <t>Ūdenssaimniecība Galēnu PP</t>
  </si>
  <si>
    <t>Plānots 2026. gadam</t>
  </si>
  <si>
    <t>Projekts Nr.4.1.2.2/1/24/I/016 Veselības veicināšanas un slimību profilakses pasākumu īstenošana vietējai sabiedrībai Preiļu un Līvānu novados</t>
  </si>
  <si>
    <t>Projekts Savienojumi uzņēmējdarbības un kopienas izaugsmei Preiļu novadā</t>
  </si>
  <si>
    <t>Mierpilnas atziņu takas izveide gar Cirīša ezeru</t>
  </si>
  <si>
    <t>Preiļu pils satikšanās vieta kultūrai un kopienai</t>
  </si>
  <si>
    <t xml:space="preserve"> Projekts Nr.CB0600301 Solutions for reducing food waste in school canteens/Risinājumi pārtikas atkritumu samazināšnai skolēnu ēdnīcās</t>
  </si>
  <si>
    <t>Eiropas Sociālā fonda Plus projekts Nr. 4.2.4.2/1/24/I/001 "Atbalsts pieaugušo individuālajās vajadzībās balstītai pieaugušo izglītībai"</t>
  </si>
  <si>
    <t>Projekts-Nr.4.3.1.3/1/25/A/041 Preiļu novada pašvaldības dzīvojamā fonda uzlabošana</t>
  </si>
  <si>
    <t>Projekts atbalsta pasākumi cilvēkiem ar invaliditāti mājokļa vides pieejamības nodrošināšana</t>
  </si>
  <si>
    <t>Projekts Nr.25 -03-CL17-C0LA19.2203--000001 Tūrisma infrastruktūras uzlabošana Preiļu novadā</t>
  </si>
  <si>
    <t>Algoti pagaidu sabiedriskie darbi</t>
  </si>
  <si>
    <t xml:space="preserve"> Projekts Nr.4.2.3.4/I/24/I/001 Proti un dari 2.0.</t>
  </si>
  <si>
    <t>ERASMUS+ projekta  līgums Nr. KA220-ADU-03D2C446 "EUROPE CAN BE LIKED"</t>
  </si>
  <si>
    <t>Eiropas Sociālā fonda Plus projekts Nr. 4.2.2.1/1/25/I/001 "STEM un pilsoniskās līdzdalības norises plašākai izglītības pieredzei un karjeras izvēlei"</t>
  </si>
  <si>
    <t>Digital Interculturalism ERASMUS+ ,  J.Eglīša Preiļu Valsts ģimnāzija</t>
  </si>
  <si>
    <t>Projekts Nr.6.1.1.3/1/24/A/009 Uzņēmējdarbībai labvēlīgas vides veidošana Preiļu novadā</t>
  </si>
  <si>
    <t>Atpūtas vietas ierīkošana Pelēču ezera krastā, Pelēču pagastā, Preiļu novadā</t>
  </si>
  <si>
    <t>Mērķdotācija interešu izglītībai</t>
  </si>
  <si>
    <t>2025.gada garantētā IIN pārmaksa</t>
  </si>
  <si>
    <t xml:space="preserve">Drošibas naudu atmaksa </t>
  </si>
  <si>
    <t xml:space="preserve">Pašvaldības līdzfinansējums 2026.gadā </t>
  </si>
  <si>
    <t>Projekts Nr.5.1.1.1/2/24/A/020 Preiļu pilsētas centra pārbūve uzņēmējdarbības atbalstam/ prioritārajam aizņēmumam līdzfinansējumam</t>
  </si>
  <si>
    <t>Projekts Nr.6.1.1.3/1/24/A/016 Uzņēmējdarbībai labvēlīgas vides veidošana Preiļu novadā (Purmaļi, Kurzemes iela, Noliktavu iela,Rušona-Siveriņi)</t>
  </si>
  <si>
    <t>Projekts Nr.CB0600301 Solutions for reducing food waste in school canteens/Risinājumi pārtikas atkritumu samazināšnai skolēnu ēdnīcās</t>
  </si>
  <si>
    <t>2026.gads</t>
  </si>
  <si>
    <t>2032.g.</t>
  </si>
  <si>
    <t>(euro)</t>
  </si>
  <si>
    <t>C</t>
  </si>
  <si>
    <t>F</t>
  </si>
  <si>
    <t>1</t>
  </si>
  <si>
    <t>2</t>
  </si>
  <si>
    <t>3</t>
  </si>
  <si>
    <t>4</t>
  </si>
  <si>
    <t>5</t>
  </si>
  <si>
    <t>6</t>
  </si>
  <si>
    <t>7</t>
  </si>
  <si>
    <t>8</t>
  </si>
  <si>
    <t>9</t>
  </si>
  <si>
    <t>Valsts nozīmes sporta infrastruktūras attīstības projekta "Preiļu novada bērnu un jauniešu sporta skolas stadiona pārbūve, 1.kārtas būvdarbi, autoruzraudzība un būvuzraudzība" īstenošanai</t>
  </si>
  <si>
    <t>Projekta "Viļānu ielas atjaunošanas būvdarbi Preiļos" īstenošanai</t>
  </si>
  <si>
    <t>ERAF projekta (Nr.4.2.2.0/17/I/102) "Preiļu novada pašvaldības ēkas energoefektivitātes uzlabošana Rēzeknes ielā 26, Preiļos" īstenošanai</t>
  </si>
  <si>
    <t>ERAF projekta (Nr.4.2.2.0/17/I/101) "Preiļu novada pašvaldības ēkas energoefektivitātes uzlabošana Raiņa bulv.19, Preiļos" īstenošanai</t>
  </si>
  <si>
    <t>ERAF projekta (Nr.8.1.2.0/17/I/019) "Preiļu novada vispārējās izglītības iestāžu mācību vides uzlabošana un modernizēšana" īstenošanai</t>
  </si>
  <si>
    <t>ERAF projekta (Nr.9.3.1.1/18/I/009) "Sabiedrībā balstītu sociālo pakalpojumu infrastruktūras izveide un attīstība Preiļu novadā" īstenošanai</t>
  </si>
  <si>
    <t>23.03.2021</t>
  </si>
  <si>
    <t>Prioritārā investīciju projekta "Pašvaldības ēkas A.Paulāna ielā 1A, Preiļos pārbūve" īstenošanai</t>
  </si>
  <si>
    <t>Projekta "Kārsavas ielas pārbūve Preiļos" īstenošanai</t>
  </si>
  <si>
    <t>ERAF projekta "Ūdenssaimniecības attīstība Aglonas pagasta Aglonas ciemā, II kārta" īstenošanai</t>
  </si>
  <si>
    <t>Projekta "Aglonas vidusskolas dienesta viesnīcas pārbūve" īstenošanai</t>
  </si>
  <si>
    <t>Projekta Riebiņu novada Sīļukalna pagasta autoceļa Nr.18 Teilāni-Grāvuļi-Straujupe pārbūve īstenošana</t>
  </si>
  <si>
    <t>Projekta Riebiņu novada Stabulnieku pagasta autoceļa Nr.4 Stabulnieki-Pastari km 0.00-3.43 km īstenošanai</t>
  </si>
  <si>
    <t>Projekta "Riebiņu novada Rušonas pagasta pašvaldības autoceļa Nr.13 Kastīre-Gelenova-Šaures pārbūve" īstenošana</t>
  </si>
  <si>
    <t>Projekta "Riebiņu novada Stabulnieku pagasta pašvaldības autoceļa Nr.1 Polkorona-Voveri km 0.000-0.650 pārbūve" īstenošana</t>
  </si>
  <si>
    <t>Investīciju projektu īstenošana (saistību pārjaunojums)</t>
  </si>
  <si>
    <t>Prioritārais investīciju projekts "Atpūtas vietas izveide pie Salmeja ezera Rušonas pagastā, Riebiņu novadā"</t>
  </si>
  <si>
    <t>ERAF projekta (Nr.5.6.2.0/17/I/024) "Uzņēmējdarbības vides uzlabošana un investīciju piesaistes veicināšana Preiļu novadā" īstenošanai</t>
  </si>
  <si>
    <t>projekta "Jāņa Eglīša Preiļu valsts ģimnāzijas sporta zāles un savienojošās daļas jumta atjaunošana" īstenošanai</t>
  </si>
  <si>
    <t>05.04.2022</t>
  </si>
  <si>
    <t>ERAF projekta (Nr.4.2.2.0/20/I/012)"Preiļu novada pašvaldības ēku energoefektivitātes uzlabošana Preiļu BJSS Aglonas ielā 24" īstenošanai</t>
  </si>
  <si>
    <t>Projekta "Būvprojekta "Preiļu pilsētas centra teritorijas pārbūve - 1.,2. un 3.kārta" izstrāde" īstenošanai</t>
  </si>
  <si>
    <t>ERAF projekta (Nr.3.3.1.0/20/I/011) "Preiļu pils 1.stāva atjaunošana komercdarbības attīstības nodrošināšanai" īstenošanai</t>
  </si>
  <si>
    <t>ERAF projekta (Nr.3.3.1.0/20/I/011) "Preiļu pils 1.stāva atjaunošana komercdarbības attīstības nodrošināšanai" - īstenošanai</t>
  </si>
  <si>
    <t>AF projekts (Nr.1.2.1.3.i.0/1/23/A/CFLA/036) "Preiļu novada pašvaldības ēkas energoefektivitātes paaugstināšana Labklājības pārvaldes ēkā Aglonas ielā 1A, Preiļos"</t>
  </si>
  <si>
    <t>26.05.2025</t>
  </si>
  <si>
    <t>AF projekts (Nr.1.2.1.3.i.0/1/23/A/CFLA/036) "Preiļunovada pašvaldības ēkas energoefektivitātes paaugstināšana Labklājības pārvaldes ēkā Aglonas ielā 1A, Preiļos"</t>
  </si>
  <si>
    <t>04.06.2025</t>
  </si>
  <si>
    <t>TPF projekts (Nr.6.1.1.6/1/24/A/010) "Bezemisiju transportlīdzekļu iegāde Preiļu novada pašvaldības funkciju īstenošanai"</t>
  </si>
  <si>
    <t>26.06.2025</t>
  </si>
  <si>
    <t>Projekts "Pirmsskolas izglītības programmas apguves nodrošināšana Vārkavas pamatskolā"</t>
  </si>
  <si>
    <t>ERAF projekts (Nr.5.1.1.3/1/23/A/028) Žika laukuma izveide publiskās ārtelpas attīstībai Preiļos</t>
  </si>
  <si>
    <t>23.07.2025</t>
  </si>
  <si>
    <t>ELFLA projekts (Nr.24-03-COLA43P-000002) "Pašvaldības nozīmes koplietošanas ūdensnoteku ŪSIK:4324411:01 un 432263:62 atjaunošana Preiļu novadā"</t>
  </si>
  <si>
    <t>07.08.2025</t>
  </si>
  <si>
    <t>22.09.2025</t>
  </si>
  <si>
    <t>ELFLA projekts (Nr.24-03-CL17-C0LA19.2203-000001) "Atpūtas vietas ierīkošana Pelēču ezera krastā, Pelēču pagastā, Preiļu novadā"</t>
  </si>
  <si>
    <t>Prrioritārais investīciju projekts "Pašvaldības nozīmes koplietošanas ūdensnoteku ŪSIK: 4324411:01 un 432263:62 atjaunošana Preiļu novadā"</t>
  </si>
  <si>
    <t>11.11.2025</t>
  </si>
  <si>
    <t>ESF Plus projekts (Nr.4.3.5.1/1/24/A/005) "Sabiedrības balstītu sociālo pakalpojumu pieejamības paplašināšana Preiļu novadā"</t>
  </si>
  <si>
    <t>25.11.2025</t>
  </si>
  <si>
    <t>KOPĀ</t>
  </si>
  <si>
    <t>pavisam</t>
  </si>
  <si>
    <t>Preiļu novada pašvaldība</t>
  </si>
  <si>
    <t>Saunas pagasta KAC</t>
  </si>
  <si>
    <t>04.730.3</t>
  </si>
  <si>
    <t xml:space="preserve">Mierpilnas atziņu takas izveide gar Cirīša ezeru </t>
  </si>
  <si>
    <t>06.106.26</t>
  </si>
  <si>
    <t>06.107k</t>
  </si>
  <si>
    <t>Projekts Nr. 6.1.1.1/2/25/I/002 Atteikšanās no kūdras izmantošanas Preiļu novada katlu mājās</t>
  </si>
  <si>
    <t>06.601.24</t>
  </si>
  <si>
    <t>Projekts: 5.1.1.9/1/25/I/036 Preiļu novada patvertņu pielāgošana un aprīkošana civilās aizsardzības mērķiem</t>
  </si>
  <si>
    <t>06.601.25</t>
  </si>
  <si>
    <t>Projekts Nr. 101249498 "BRIDGES</t>
  </si>
  <si>
    <t>06.601.6.2</t>
  </si>
  <si>
    <t>09.103-2.12</t>
  </si>
  <si>
    <t>Aglonas PII MD asistentu finansējums</t>
  </si>
  <si>
    <t>09.211-2.12</t>
  </si>
  <si>
    <t>09.212-2.12</t>
  </si>
  <si>
    <t>Preiļu 2.vidusskola MD asistenta pakalpojumi</t>
  </si>
  <si>
    <t>09.213.6</t>
  </si>
  <si>
    <t>RASMUS+ projekta līgums Nr. 2025-1LV01-KA121-SCH-000322322 "Personu mobilitātes mācību nolūkos"</t>
  </si>
  <si>
    <t>09.216-2.12</t>
  </si>
  <si>
    <t>Riebiņu pamatskola E</t>
  </si>
  <si>
    <t>09.610.3</t>
  </si>
  <si>
    <t>09.609</t>
  </si>
  <si>
    <t>Pārējie izdevumi izglītībai</t>
  </si>
  <si>
    <t>Projektrs- Izglītības iestāžu nodrošinājums pārveidotā vispārējās izglītības satura kvalitatīvai ieviešanai pamata un vidējās izglītības pakāpē</t>
  </si>
  <si>
    <t>Projekts Nr.LL-00303 Robotikas un dronu konstruēšanas un pilotēšanas kompetenču kā sociālās iekļaušanas metodes attīstība Latgales, Visaginas un Ignalinas pārrobežu reģionos.</t>
  </si>
  <si>
    <t>09.619</t>
  </si>
  <si>
    <t>09.810.10</t>
  </si>
  <si>
    <t>09.810.11</t>
  </si>
  <si>
    <t>Projekts Nr.4.2.3.1/./24/I/001 Skola-kopienā</t>
  </si>
  <si>
    <t>09.810.12</t>
  </si>
  <si>
    <t> ERASMUS + projekts 2025-1-LV01-KA122-ADU-000320030 "Izaugsme caur zināšanām-vecāku līdzdalība mūžizglītībā"</t>
  </si>
  <si>
    <t>09.810.13</t>
  </si>
  <si>
    <t> ERASMUS + projekta līgums Nr.KA220-ADU-03D2C446</t>
  </si>
  <si>
    <t>09.810.8</t>
  </si>
  <si>
    <t>09.810.9</t>
  </si>
  <si>
    <t>Pedagogu profesionālā atbalsta sistēmas izveide</t>
  </si>
  <si>
    <t>09.810s</t>
  </si>
  <si>
    <t>Pieaugušo izglītība</t>
  </si>
  <si>
    <t>10.920.4</t>
  </si>
  <si>
    <t>Atgriezts projektu priekšfinansējums</t>
  </si>
  <si>
    <t>Starptautiskā sadarbība</t>
  </si>
  <si>
    <t>ERAF Projekta (Nr.4.2.2.0/21/A/057 "Preiļu novada pašvaldības ēkas energoefektivitātes paaugstināšana Preiļu Kultūras centrā, Raiņa bulvārī 28, Preiļos" īstenošanai</t>
  </si>
  <si>
    <t>Ieņēmumi, saskaņā ar FM aprēķinu</t>
  </si>
  <si>
    <t>Preiļu pils atjaunošana 1.kārtas 1. un 2.etaps, investīcijām valsts nozīmes arhitektūras piemineklī</t>
  </si>
  <si>
    <t>Prioritārā investīciju projekta "Ražošanai pielāgotas ēkas A.Paulāna ielā 1A, Preiļos pārbūve komercdarbības attīstībai Preiļu novadā" īstenošanai</t>
  </si>
  <si>
    <t>ERAF projekta (Nr.4.2.2.0/21/A/079) "Preiļu novada pašvaldības Aglonas pirmsskolas izglītības iestādes energoefektivitātes paaugstināšana" īstenošanai</t>
  </si>
  <si>
    <t>ERAF projekta (Nr.5.6.2.0/17/I/024) "Uzņēmējdarbības vides uzlabošana un investīciju piesaistes veicināšana Preiļu novadā" -  īstenošanai</t>
  </si>
  <si>
    <t>ERAF projekta Nr.5.5.1.0/17/I/007 "Saglabāt, aizsargāt un attīstīt nozīmīgu kultūras un dabas mantojumu, kā arī attīstīt ar to saistītos pakalpojumus" īstenošanai</t>
  </si>
  <si>
    <t>ELFLA projekta (Nr.17-03-A00702-000069) "Preiļu novada lauku ceļu infrastruktūras uzlabošana 2.kārta" īstenošanai</t>
  </si>
  <si>
    <t>ERAF projekta (Nr.4.2.2.0/17/I/101) "Preiļu novada pašvaldības ēkas energoefektivitātes uzlabošana Raiņa bulvārī 19, Preiļos" īstenošanai</t>
  </si>
  <si>
    <t xml:space="preserve">Investīciju projektu īstenošanai (saistību pārjaunojums) </t>
  </si>
  <si>
    <t xml:space="preserve">ELFLA projekta (Nr.18-03-A00403-000115) "Pašvaldības nozīmes meliorācijas sistēmas, ŪSIK kodi: 4324411:03,4324411:17 un 4324411:18 pārbūve Preiļu novadā" īstenošanai </t>
  </si>
  <si>
    <t xml:space="preserve">ERAF projekta (Nr.5.6.2.0/17/I/024) "Uzņēmējdarbības vides uzlabošana un investīciju piesaistes veicināšana Preiļu novadā" īstenošanai </t>
  </si>
  <si>
    <t>ELFLA projekta "Preiļu novada lauku ceļu infrastruktūras uzlabošanas 1.kārta" īstenošanai" (Nr.17-03-A00702-000002)</t>
  </si>
  <si>
    <t xml:space="preserve">ERAF projekta (Nr.5.6.2.0/16/I/013) "Preiļu novada uzņēmējdarbības vides infrastruktūras attīstība" - īstenošanai </t>
  </si>
  <si>
    <t xml:space="preserve">ERAF projekta (Nr.5.6.2.0/16/I/013) "Preiļu novada uzņēmējdarbības vides infrastruktūras attīstība" īstenošanai </t>
  </si>
  <si>
    <t>Proj. "Aglonas vsk. dienesta viesnīcas pārbūve"</t>
  </si>
  <si>
    <t>Projekta "Riebiņu novada Stabulnieku pagasta pašvaldības autoceļa Nr. 1 Polkorona-Voveri km 0.650-2.720 pārbūve" īstenošana</t>
  </si>
  <si>
    <t>Projekta "Riebiņu novada Stabulnieku pagasta pašvaldības autoceļa Nr. 1 Polkorona-Voveri km 2.720-3.700 pārbūve" īstenošana</t>
  </si>
  <si>
    <t>ERAF projekta (Nr.4.2.2.0/20/I/012) "Preiļu novada pašvaldības ēku energoefektivitātes uzlabošana Preiļu BJSS Aglonas ielā 24" īstenošanai</t>
  </si>
  <si>
    <t>ERAF projekta (Nr.5.6.2.0/17/I/024) "Uzņēmējdarbības vides uzlabošana un investīciju piesaistes veicināšana Preiļu novadā" - īstenošanai</t>
  </si>
  <si>
    <t>ERAF projekta (Nr.3.3.1.0/20/I/012) "ražošanai pielāgota tipveida angāra izbūve un teritorijas labiekārtošana, Daugavpils ielā 64, Preiļi" īstenošanai</t>
  </si>
  <si>
    <t>Projekta "Bērnudārza "Pasaciņa"rotaļu laukumu būvniecības dokumentācijas izstrāde un būvdarbi" investīciju īstenošanai</t>
  </si>
  <si>
    <t>ERAF projekts (Nr.5.6.2.0/20/I/005) "Uzņēmējdarbības vides uzlabošana un investīciju piesaistes veicināšana Riebiņu novadā"</t>
  </si>
  <si>
    <t>ERAF projekts (Nr.4.3.1.3/1/24/A/003) "Preiļu novada pašvaldības dzīvokļu atjaunošana"</t>
  </si>
  <si>
    <t xml:space="preserve">Prioritārais investīciju projekts "Preiļu pilsētas centra pārbūve uzņēmējdarbības atbalstam ārpusprojekta izmaksu segšanai (ūdensvada izbūvei, autoostas ēkas celtniecībai un laukuma pārbūvei, labiekārtošanai) </t>
  </si>
  <si>
    <t>Pielikums Nr. 1</t>
  </si>
  <si>
    <t>Pielikums Nr. 1.1</t>
  </si>
  <si>
    <t>Sabiedrības digitālo prasmju attīstība – Projekts Nr.2.3.2.1.i.0/1/23/I/001</t>
  </si>
  <si>
    <t>Projekts Nr.6.1.1.1/2/25/I/002 Atteikšanās no kūdras izmantošanas Preiļu novada katlu mājā</t>
  </si>
  <si>
    <t>Projekta Nr.5.1.1.9/1/25/I/036 Preiļu novada patvertņu pielāgošana un aprīkošana civilās aizsardzības mērķiem</t>
  </si>
  <si>
    <t>Aglonas vsk. Erasmus+ pr. Nr.2024-1-LV01-KA122-SCH-000229464 Mācību mobilitāte skolu sektorā</t>
  </si>
  <si>
    <t>Projekts Nr.4.2.3.1/1/24/I/001 "Skola-kopienā"</t>
  </si>
  <si>
    <t>Projekts – Nr.4.3.1.3/1/25/A/041 Preiļu novada pašvaldības dzīvojamā fonda uzlabošana</t>
  </si>
  <si>
    <t>Projekts - Izglītības iestāžu nodrošinājums pārveidotā vispārējās izglītības satura kvalitatīvai ieviešanai pamata un vidējās izglītības pakāpē</t>
  </si>
  <si>
    <t>Projekts Nr.101249498 "BRIDGES" (Building Rights, Inclusion, Democracy, Green, for Solidary Energy Communities Alliances), ES CERV programma</t>
  </si>
  <si>
    <t>Digitālā darba ar jaunatni sistēmas attīstība pašvaldībās - Projekts Nr.2.3.2.1.i.0/1/23/I/002</t>
  </si>
  <si>
    <t>Pielikums Nr. 2</t>
  </si>
  <si>
    <t>Pielikums Nr. 2.1</t>
  </si>
  <si>
    <t>Projekts - Atpūtas vietas ierīkošana Pelēču ezera krastā, Pelēču pagastā, Preiļu novadā</t>
  </si>
  <si>
    <t>Ekonomiskā darbība - uzņēmēju un NVO sadarbība</t>
  </si>
  <si>
    <t>Projekts Nr.25-03-CL17-C0LA19.2203--000001 Tūrisma infrastruktūras uzlabošana Preiļu novadā</t>
  </si>
  <si>
    <t>2025. gada izdevumi iestādēm un pasākumiem</t>
  </si>
  <si>
    <t>Projekts - Nr.4.3.1.3/1/25/A/041 Preiļu novada pašvaldības dzīvojamā fonda uzlabošana</t>
  </si>
  <si>
    <t>Interreg Central Baltic 2021-2027 programmas projekta CB0600367 "Tūrisma un viesmīlības nozares mazo un vidējo uzņēmumu (MVU) konkurētspējas palielināšana"</t>
  </si>
  <si>
    <t>Projekta Nr. 2.3.2.1.i.0/1/23/I/CFLA/001 "Sabiedrības digitālo prasmju attīstība"</t>
  </si>
  <si>
    <t>Projekts Nr.6.1.1.3/1/24/A/009 "Uzņēmējdarbības vides veicinošas publiskās infrastruktūras attīstība Preiļu pilsētā"</t>
  </si>
  <si>
    <t>"Preiļu pils – satikšanās vieta kultūrai un kopienai"</t>
  </si>
  <si>
    <t xml:space="preserve">Latvijas – Lietuvas pārrobežu programmas projektā LL-00303 "Robotikas un dronu konstruēšanas un pilotēšanas kompetenču kā sociālās iekļaušanas metodes attīstība Latgales, Visaginas un Ignalinas pārrobežu reģionos" </t>
  </si>
  <si>
    <t>LAD - Projekts Nr.25-03-CL17-C0LA19.2203-000001 "Tūrisma infrastruktūras uzlabošana Preiļu novadā"</t>
  </si>
  <si>
    <t>Pielikums Nr. 3</t>
  </si>
  <si>
    <t>Pedagogu profesionālā atbalsta sistēmas izveide Nr.4.2.2.3/1/24/I/001</t>
  </si>
  <si>
    <t>Eiropas Sociālā fonda Plus projekts Nr.4.2.2.1/1/25/I/001 "STEM un pilsoniskās līdzdalības norises plašākai izglītības pieredzei un karjeras izvēlei"</t>
  </si>
  <si>
    <t>ERASMUS+ projekta  līgums Nr.2025-1LV01-KA121-SCH-000322322 "Personu mobilitātes mācību nolūkos"</t>
  </si>
  <si>
    <t>ERASMUS + projekts 2025-1-LV01-KA122-ADU-000320030 "Izaugsme caur zināšanām - vecāku līdzdalība mūžizglītībā"</t>
  </si>
  <si>
    <t>VKKF - Preiļu bibliotēka - Starp mīļajām grāmatām</t>
  </si>
  <si>
    <t>VKKF - Preiļu bibliotēka - Izlasīts.Satikts</t>
  </si>
  <si>
    <t>Sabiedrības digitālo prasmju attīstība - Projekts Nr.2.3.2.1.i.0/1/23/I/001</t>
  </si>
  <si>
    <t>Pielikums Nr. 3.1</t>
  </si>
  <si>
    <t xml:space="preserve"> Projekts Nr.4.3.1.3/1/24/A/003 - Sociālo mājokļu atjaunošana vai jaunu sociālo mājokļu būvniecība</t>
  </si>
  <si>
    <t>Projekts Nr.5.1.1.9/1/25/I/036 Preiļu novada patvertņu pielāgošana un aprīkošana civilās aizsardzības mērķiem</t>
  </si>
  <si>
    <t xml:space="preserve">Projekts Nr.5.1.1.1/2/25/A/037 "Savienojumi uzņēmējdarbības un kopienas izaugsmei Preiļu novadā" </t>
  </si>
  <si>
    <t>Projekts Nr.6.1.1.3/1/24/A/016 Uzņēmējdarbībai labvēlīgas vides veidošana Preiļu novadā (Purmaļi, Kurzemes iela, Noliktavu iela, Rušona-Siveriņi)</t>
  </si>
  <si>
    <t xml:space="preserve"> Projekts Nr.6.1.1.1/2/25/I/002 Atteikšanās no kūdras izmantošanas Preiļu novada katlu mājās</t>
  </si>
  <si>
    <t>Projekts Nr.25-03-CL17-C0LA19.2203-000001 Tūrisma infrastruktūras uzlabošana Preiļu novadā</t>
  </si>
  <si>
    <t>ERAF Proj. Nr.5.6.2.0/18/I/009 "Preiļu nov. un ietekmes areāla pašvald. uzņēmējdarb. vides infrastr. attīst." īstenoš. (komerc.darīj.)</t>
  </si>
  <si>
    <t xml:space="preserve">Priorit. invest. proj. "Remontdarbi Aglonas nov. iestādēs" </t>
  </si>
  <si>
    <t>Ēkas renovācija un tehniskā projekta izstrāde pansionātam  "Salenieki", Aglonas internātvidusskolas sporta zāles tehniskā projekta izstrāde</t>
  </si>
  <si>
    <t>ES fondu ierobežotās projektu iesniegumu atlases projekta "Preiļu novada pašvaldības ēkas energoefektivitātes uzlabošana Raiņa bulvārī 19, Preiļos, 1., 2., 3.kārta" priekšfinansēšanai</t>
  </si>
  <si>
    <t>Pielikums Nr. 1.2</t>
  </si>
  <si>
    <t>Pielikums Nr. 2.2</t>
  </si>
  <si>
    <t>Pielikums Nr. 2.3</t>
  </si>
  <si>
    <t>Pielikums Nr. 3.2</t>
  </si>
  <si>
    <t>ERAF Proj. Nr.5.6.2.0/18/I/009 "Preiļu nov. un ietekmes areāla pašvald. uzņēmējdarb. vides infrastrukt. attīst." īstenoš.</t>
  </si>
  <si>
    <t>Prioritārā investīciju projekta "Brīvdabas un aktīvās atpūtas parka "Vecvītoli" teritorijas labiekārtošana, Upmala, Preiļu novadā" īstenošanai</t>
  </si>
  <si>
    <t>AF projekts (Nr.3.1.1.6.i.0/1/23/A/CFLA/009) Preiļu novada pašvaldības funkciju īstenošanai un pakalpojumu sniegšanai nepieciešamo bezemisijas transporta līdzekļu iegāde</t>
  </si>
  <si>
    <r>
      <rPr>
        <b/>
        <i/>
        <sz val="12"/>
        <color rgb="FF000000"/>
        <rFont val="Times New Roman"/>
        <family val="1"/>
        <charset val="186"/>
      </rPr>
      <t xml:space="preserve">PREIĻU NOVADA DOME </t>
    </r>
    <r>
      <rPr>
        <i/>
        <sz val="12"/>
        <color rgb="FF000000"/>
        <rFont val="Times New Roman"/>
        <family val="1"/>
        <charset val="186"/>
      </rPr>
      <t xml:space="preserve">
IEŅĒMUMU UN IZDEVUMU TĀMES GROZĪJUMI 2026. gadam</t>
    </r>
  </si>
  <si>
    <t>Apstiprināts 2026. gadam</t>
  </si>
  <si>
    <t>Grozījumi (+/-)</t>
  </si>
  <si>
    <t>Precizētais 2026. gada budžets</t>
  </si>
  <si>
    <t>Ieņēmumi no valsts (pašvaldību) īpašuma iznomāšanas, pārdošanas un no nodokļu pamatparāda kapitalizācijas</t>
  </si>
  <si>
    <t>Valsts budžeta transferti</t>
  </si>
  <si>
    <t>Iestādes ieņēmumi</t>
  </si>
  <si>
    <t>II IZDEVUMI - kopā</t>
  </si>
  <si>
    <t>Dažādi izdevumi, kas veidojas pēc uzkrāšanas principa un nav klasificēti iepriekš</t>
  </si>
  <si>
    <t>8000</t>
  </si>
  <si>
    <t>III Ieņēmumu pārsniegums (+) deficīts (-) (I-II)</t>
  </si>
  <si>
    <t>IV FINANSĒŠANA - kopā</t>
  </si>
  <si>
    <t>Naudas līdzekļi un noguldījumi (bilances aktīvā)</t>
  </si>
  <si>
    <t>F20010000</t>
  </si>
  <si>
    <t>F40020000</t>
  </si>
  <si>
    <t>APSTIPRINĀTS</t>
  </si>
  <si>
    <t>ar Preiļu novada domes</t>
  </si>
  <si>
    <t>2026.g. "____________________"</t>
  </si>
  <si>
    <r>
      <rPr>
        <b/>
        <i/>
        <sz val="11"/>
        <color rgb="FF000000"/>
        <rFont val="Times New Roman"/>
        <family val="1"/>
        <charset val="186"/>
      </rPr>
      <t>PREIĻU NOVADA DOME</t>
    </r>
    <r>
      <rPr>
        <sz val="11"/>
        <color indexed="8"/>
        <rFont val="Times New Roman"/>
        <family val="1"/>
        <charset val="186"/>
      </rPr>
      <t xml:space="preserve">
IEŅĒMUMU UN IZDEVUMU TĀMES GROZĪJUMI 2026. gadam</t>
    </r>
  </si>
  <si>
    <t xml:space="preserve">    Iedzīvotāju ienākuma nodoklis</t>
  </si>
  <si>
    <t xml:space="preserve">    1.1.1.0.</t>
  </si>
  <si>
    <t xml:space="preserve">    Saņemts no Valsts kases sadales konta pārskata gadā ieskaitītais iedzīvotāju ienākuma nodoklis</t>
  </si>
  <si>
    <t xml:space="preserve">      1.1.1.2.</t>
  </si>
  <si>
    <t xml:space="preserve">    Nekustamā īpašuma nodoklis par zemi</t>
  </si>
  <si>
    <t xml:space="preserve">    4.1.1.0.</t>
  </si>
  <si>
    <t xml:space="preserve">    Nekustamā īpašuma nodokļa par zemi kārtējā saimnieciskā gada ieņēmumi</t>
  </si>
  <si>
    <t xml:space="preserve">      4.1.1.1.</t>
  </si>
  <si>
    <t xml:space="preserve">    Nekustamā īpašuma nodokļa par zemi iepriekšējo gadu parādi</t>
  </si>
  <si>
    <t xml:space="preserve">      4.1.1.2.</t>
  </si>
  <si>
    <t xml:space="preserve">    Nekustamā īpašuma nodoklis par ēkām</t>
  </si>
  <si>
    <t xml:space="preserve">    4.1.2.0.</t>
  </si>
  <si>
    <t xml:space="preserve">    Nekustamā īpašuma nodokļa par ēkām kārtējā gada maksājumi</t>
  </si>
  <si>
    <t xml:space="preserve">      4.1.2.1.</t>
  </si>
  <si>
    <t xml:space="preserve">    Nekustamā īpašuma nodokļa par ēkām parādi par iepriekšējiem gadiem</t>
  </si>
  <si>
    <t xml:space="preserve">      4.1.2.2.</t>
  </si>
  <si>
    <t xml:space="preserve">    Nekustamā īpašuma nodoklis par mājokļiem</t>
  </si>
  <si>
    <t xml:space="preserve">    4.1.3.0.</t>
  </si>
  <si>
    <t xml:space="preserve">    Nekustamā īpašuma nodokļa par mājokļiem kārtējā saimnieciskā gada ieņēmumi</t>
  </si>
  <si>
    <t xml:space="preserve">      4.1.3.1.</t>
  </si>
  <si>
    <t xml:space="preserve">    Nekustamā īpašuma nodokļa par mājokļiem parādi par iepriekšējiem gadiem</t>
  </si>
  <si>
    <t xml:space="preserve">      4.1.3.2.</t>
  </si>
  <si>
    <t xml:space="preserve">    Azartspēļu nodoklis</t>
  </si>
  <si>
    <t xml:space="preserve">    5.4.1.0.</t>
  </si>
  <si>
    <t xml:space="preserve">    Dabas resursu nodoklis</t>
  </si>
  <si>
    <t xml:space="preserve">    5.5.3.0.</t>
  </si>
  <si>
    <t xml:space="preserve">    Dabas resursu nodoklis par dabas resursu ieguvi un vides piesārņošanu</t>
  </si>
  <si>
    <t xml:space="preserve">      5.5.3.1.</t>
  </si>
  <si>
    <t xml:space="preserve">  Ieņēmumi no dividendēm (ieņēmumi no valsts (pašvaldību) kapitāla izmantošanas)</t>
  </si>
  <si>
    <t xml:space="preserve">  8.3.0.0.</t>
  </si>
  <si>
    <t xml:space="preserve">    Procentu ieņēmumi par atlikto maksājumu no vēl nesamaksātās pirkuma maksas daļas</t>
  </si>
  <si>
    <t xml:space="preserve">    8.6.4.0.</t>
  </si>
  <si>
    <t xml:space="preserve">    Nodeva par Latvijas Republikas pasu un citu personu apliecinošu un tiesību apliecinošu dokumentu izsniegšanu</t>
  </si>
  <si>
    <t xml:space="preserve">    9.1.8.0.</t>
  </si>
  <si>
    <t xml:space="preserve">    Nodeva par ziņu par deklarēto dzīvesvietu reģistrāciju</t>
  </si>
  <si>
    <t xml:space="preserve">      9.1.8.6.</t>
  </si>
  <si>
    <t xml:space="preserve">    Valsts nodeva par apliecinājumiem un citu funkciju pildīšanu bāriņtiesās</t>
  </si>
  <si>
    <t xml:space="preserve">    9.4.2.0.</t>
  </si>
  <si>
    <t xml:space="preserve">    Valsts nodevas par laulības reģistrāciju, civilstāvokļa akta reģistra ieraksta aktualizēšanu vai atjaunošanu un atkārtotas civilstāvokļa aktu reģistrācijas apliecības izsniegšanu</t>
  </si>
  <si>
    <t xml:space="preserve">    9.4.5.0.</t>
  </si>
  <si>
    <t xml:space="preserve">    Pārējās valsts nodevas, kuras ieskaita pašvaldību budžetā</t>
  </si>
  <si>
    <t xml:space="preserve">    9.4.9.0.</t>
  </si>
  <si>
    <t xml:space="preserve">    Pašvaldības nodeva par izklaidējoša rakstura pasākumu sarīkošanu publiskās vietās</t>
  </si>
  <si>
    <t xml:space="preserve">    9.5.1.2.</t>
  </si>
  <si>
    <t xml:space="preserve">    Pašvaldības nodeva par tirdzniecību publiskās vietās</t>
  </si>
  <si>
    <t xml:space="preserve">    9.5.1.4.</t>
  </si>
  <si>
    <t xml:space="preserve">    Pašvaldības nodeva par reklāmas, afišu un sludinājumu izvietošanu publiskās vietās</t>
  </si>
  <si>
    <t xml:space="preserve">    9.5.1.7.</t>
  </si>
  <si>
    <t xml:space="preserve">    Pašvaldības nodeva par būvatļaujas izdošanu vai būvniecības ieceres akceptu</t>
  </si>
  <si>
    <t xml:space="preserve">    9.5.2.1.</t>
  </si>
  <si>
    <t xml:space="preserve">    Pārējās nodevas, ko uzliek pašvaldības</t>
  </si>
  <si>
    <t xml:space="preserve">    9.5.2.9.</t>
  </si>
  <si>
    <t xml:space="preserve">    Naudas sodi, ko uzliek pašvaldības</t>
  </si>
  <si>
    <t xml:space="preserve">    10.1.4.0.</t>
  </si>
  <si>
    <t xml:space="preserve">    Naudas sodi, ko uzliek par pārkāpumiem ceļu satiksmē</t>
  </si>
  <si>
    <t xml:space="preserve">    10.1.5.0.</t>
  </si>
  <si>
    <t xml:space="preserve">    Naudas sodi, ko uzliek pašvaldību institūcijas par pārkāpumiem ceļu satiksmē</t>
  </si>
  <si>
    <t xml:space="preserve">      10.1.5.4.</t>
  </si>
  <si>
    <t xml:space="preserve">    Ieņēmumi no ūdenstilpju un zvejas tiesību nomas un zvejas tiesību rūpnieciskas izmantošanas (licences)</t>
  </si>
  <si>
    <t xml:space="preserve">    12.2.3.0.</t>
  </si>
  <si>
    <t xml:space="preserve">    Ieņēmumi no ūdenstilpju un zvejas tiesību nomas un zvejas tiesību nerūpnieciskas izmantošanas (makšķerēšanas kartes )</t>
  </si>
  <si>
    <t xml:space="preserve">    12.2.4.0.</t>
  </si>
  <si>
    <t xml:space="preserve">    Ieņēmumi no zaudējumu atlīdzības par meža resursiem nodarītiem kaitējumiem</t>
  </si>
  <si>
    <t xml:space="preserve">    12.2.6.0.</t>
  </si>
  <si>
    <t xml:space="preserve">    Citi dažādi nenodokļu ieņēmumi</t>
  </si>
  <si>
    <t xml:space="preserve">    12.3.9.0.</t>
  </si>
  <si>
    <t xml:space="preserve">    Piedzītie un labprātīgi atmaksātie līdzekļi</t>
  </si>
  <si>
    <t xml:space="preserve">      12.3.9.3.</t>
  </si>
  <si>
    <t xml:space="preserve">    Pārējie dažādi nenodokļu ieņēmumi, kas nav iepriekš klasificēti šajā klasifikācijā</t>
  </si>
  <si>
    <t xml:space="preserve">      12.3.9.9.</t>
  </si>
  <si>
    <t xml:space="preserve">    Ieņēmumi no zemes īpašuma pārdošanas</t>
  </si>
  <si>
    <t xml:space="preserve">    13.2.1.0.</t>
  </si>
  <si>
    <t xml:space="preserve">    18.6.2.0.</t>
  </si>
  <si>
    <t xml:space="preserve">    MD 5.-6.gadīgo audzēkņu pedagogu atalgojumam</t>
  </si>
  <si>
    <t xml:space="preserve">    18.6.2.0.001</t>
  </si>
  <si>
    <t xml:space="preserve">    MD pedagogu atalgojumam</t>
  </si>
  <si>
    <t xml:space="preserve">    18.6.2.0.002</t>
  </si>
  <si>
    <t xml:space="preserve">    MD izglītības iestāžu asistentu atalgojumam</t>
  </si>
  <si>
    <t xml:space="preserve">    18.6.2.0.003</t>
  </si>
  <si>
    <t xml:space="preserve">    1.-4.klašu ēdināšanas valsts mērķdotācija</t>
  </si>
  <si>
    <t xml:space="preserve">    18.6.2.0.004</t>
  </si>
  <si>
    <t xml:space="preserve">    LATVIJAS SKOLAS SOMA</t>
  </si>
  <si>
    <t xml:space="preserve">    18.6.2.0.005</t>
  </si>
  <si>
    <t xml:space="preserve">    MD BJSS pedagogu atalgojumam</t>
  </si>
  <si>
    <t xml:space="preserve">    18.6.2.0.006</t>
  </si>
  <si>
    <t xml:space="preserve">    MD mākslas, mūzikas programmu pedagogu atalgojumam</t>
  </si>
  <si>
    <t xml:space="preserve">    18.6.2.0.007</t>
  </si>
  <si>
    <t xml:space="preserve">    MD interešu izglītības pedagogu atalgojumam</t>
  </si>
  <si>
    <t xml:space="preserve">    18.6.2.0.008</t>
  </si>
  <si>
    <t xml:space="preserve">    MD mācību līdzekļu iegādei</t>
  </si>
  <si>
    <t xml:space="preserve">    18.6.2.0.009</t>
  </si>
  <si>
    <t xml:space="preserve">    Mērķdotācija autoceļiem</t>
  </si>
  <si>
    <t xml:space="preserve">    18.6.2.0.010</t>
  </si>
  <si>
    <t xml:space="preserve">    Feldšeru vecmāšu punktu darba nodrošināšanai</t>
  </si>
  <si>
    <t xml:space="preserve">    18.6.2.0.011</t>
  </si>
  <si>
    <t xml:space="preserve">    Dotācija sociālās aprūpes iestādēm</t>
  </si>
  <si>
    <t xml:space="preserve">    18.6.2.0.012</t>
  </si>
  <si>
    <t xml:space="preserve">    Mērķdotācija VPVKAC</t>
  </si>
  <si>
    <t xml:space="preserve">    18.6.2.0.013</t>
  </si>
  <si>
    <t xml:space="preserve">    Pašdarbības kolektīvu vadītāju atalgojumu</t>
  </si>
  <si>
    <t xml:space="preserve">    18.6.2.0.014</t>
  </si>
  <si>
    <t xml:space="preserve">    Aglonas reliģisko svētku nodrošināšana</t>
  </si>
  <si>
    <t xml:space="preserve">    18.6.2.0.016</t>
  </si>
  <si>
    <t xml:space="preserve">    Asistentu pakalpojumu nodrošināšana invalīdiem Labklājības pārvalde</t>
  </si>
  <si>
    <t xml:space="preserve">    18.6.2.0.017</t>
  </si>
  <si>
    <t xml:space="preserve">    Mērķdotācija VKKF</t>
  </si>
  <si>
    <t xml:space="preserve">    18.6.2.0.019</t>
  </si>
  <si>
    <t xml:space="preserve">    Dotācija ģimnāzijai</t>
  </si>
  <si>
    <t xml:space="preserve">    18.6.2.0.020</t>
  </si>
  <si>
    <t xml:space="preserve">    Mērķdotācija audžuģimenei bērna uzturnaudai</t>
  </si>
  <si>
    <t xml:space="preserve">    18.6.2.0.022</t>
  </si>
  <si>
    <t xml:space="preserve">    Mērķdotācija mājokļa pabalstam</t>
  </si>
  <si>
    <t xml:space="preserve">    18.6.2.0.023</t>
  </si>
  <si>
    <t xml:space="preserve">    18.6.3.0.</t>
  </si>
  <si>
    <t xml:space="preserve">    18.6.4.0.</t>
  </si>
  <si>
    <t xml:space="preserve">  Iestādes ieņēmumi no ārvalstu finanšu palīdzības</t>
  </si>
  <si>
    <t xml:space="preserve">  21.1.0.0.</t>
  </si>
  <si>
    <t xml:space="preserve">    Ieņēmumi no citu ES politiku instrumentu līdzfinansēto projektu un pasākumu īstenošanas un citu valstu finanšu palīdzības programmu īstenošanas,</t>
  </si>
  <si>
    <t xml:space="preserve">    21.1.9.0.</t>
  </si>
  <si>
    <t xml:space="preserve">    Ieņēmumi no vadošā partnera partneru grupas īstenotajiem ārvalstu finanšu palīdzības projektiem</t>
  </si>
  <si>
    <t xml:space="preserve">      21.1.9.4.</t>
  </si>
  <si>
    <t xml:space="preserve">    Maksa par izglītības pakalpojumiem</t>
  </si>
  <si>
    <t xml:space="preserve">    21.3.5.0.</t>
  </si>
  <si>
    <t xml:space="preserve">    Ieņēmumi no vecāku maksām (ēdināšana PII)</t>
  </si>
  <si>
    <t xml:space="preserve">      21.3.5.2.</t>
  </si>
  <si>
    <t xml:space="preserve">    Pārējie ieņēmumi par izglītības pakalpojumiem</t>
  </si>
  <si>
    <t xml:space="preserve">      21.3.5.9.</t>
  </si>
  <si>
    <t xml:space="preserve">    Ieņēmumi par nomu un īri</t>
  </si>
  <si>
    <t xml:space="preserve">    21.3.8.0.</t>
  </si>
  <si>
    <t xml:space="preserve">    Ieņēmumi par telpu nomu</t>
  </si>
  <si>
    <t xml:space="preserve">      21.3.8.1.</t>
  </si>
  <si>
    <t xml:space="preserve">    Ieņēmumi par viesnīcu pakalpojumiem</t>
  </si>
  <si>
    <t xml:space="preserve">      21.3.8.2.</t>
  </si>
  <si>
    <t xml:space="preserve">    Ieņēmumi par zemes nomu</t>
  </si>
  <si>
    <t xml:space="preserve">      21.3.8.4.</t>
  </si>
  <si>
    <t xml:space="preserve">    Ieņēmumi par dzīvokļu īri</t>
  </si>
  <si>
    <t xml:space="preserve">      21.3.8.5.</t>
  </si>
  <si>
    <t xml:space="preserve">    Pārējie ieņēmumi par nomu un īri</t>
  </si>
  <si>
    <t xml:space="preserve">      21.3.8.9.</t>
  </si>
  <si>
    <t xml:space="preserve">    Ieņēmumi par pārējiem sniegtajiem maksas pakalpojumiem</t>
  </si>
  <si>
    <t xml:space="preserve">    21.3.9.0.</t>
  </si>
  <si>
    <t xml:space="preserve">    Maksa par personu uzturēšanos sociālās aprūpes iestādēs</t>
  </si>
  <si>
    <t xml:space="preserve">      21.3.9.1.</t>
  </si>
  <si>
    <t xml:space="preserve">    Ieņēmumi par biļešu realizāciju</t>
  </si>
  <si>
    <t xml:space="preserve">      21.3.9.3.</t>
  </si>
  <si>
    <t xml:space="preserve">    Ieņēmumi par biļešu realizāciju no pasākumiem</t>
  </si>
  <si>
    <t xml:space="preserve">      21.3.9.3.M</t>
  </si>
  <si>
    <t xml:space="preserve">    Ieņēmumi par komun.pak.-apsaimniekošana(Upmala, Skolas 6, Rožkalni, Saules 6, Saules 14)</t>
  </si>
  <si>
    <t xml:space="preserve">      21.3.9.4.1.</t>
  </si>
  <si>
    <t xml:space="preserve">    Ieņēmumi par komun.pak.- maksa par ūdeni</t>
  </si>
  <si>
    <t xml:space="preserve">      21.3.9.4.2.</t>
  </si>
  <si>
    <t xml:space="preserve">    Ieņēmumi par komun.pak.- maksa par kanalizāciju</t>
  </si>
  <si>
    <t xml:space="preserve">      21.3.9.4.3.</t>
  </si>
  <si>
    <t xml:space="preserve">    Ieņēmumi par komun.pak.- maksa par apkuri</t>
  </si>
  <si>
    <t xml:space="preserve">      21.3.9.4.4.</t>
  </si>
  <si>
    <t xml:space="preserve">    Ieņēmumi par komun.pak.- maksa par kanalizācijas sūknēšanu</t>
  </si>
  <si>
    <t xml:space="preserve">      21.3.9.4.5.</t>
  </si>
  <si>
    <t xml:space="preserve">    Ieņēmumi par komun.pak.-citi pak. (sniega tīrīšana)</t>
  </si>
  <si>
    <t xml:space="preserve">      21.3.9.4.6.</t>
  </si>
  <si>
    <t xml:space="preserve">    Ieņēmumi par komun.pak.- maksa par atkritumiem</t>
  </si>
  <si>
    <t xml:space="preserve">      21.3.9.4.7.</t>
  </si>
  <si>
    <t xml:space="preserve">    Citi ieņēmumi par maksas pakalpojumiem</t>
  </si>
  <si>
    <t xml:space="preserve">      21.3.9.9.</t>
  </si>
  <si>
    <t xml:space="preserve">  Pārējie 21.3.0.0.grupā neklasificētie iestāžu ieņēmumi par iestāžu sniegtajiem maksas pakalpojumiem un citi pašu ieņēmumi</t>
  </si>
  <si>
    <t xml:space="preserve">  21.4.0.0.</t>
  </si>
  <si>
    <t xml:space="preserve">    Citi iepriekš neklasificētie pašu ieņēmumi</t>
  </si>
  <si>
    <t xml:space="preserve">    21.4.9.0.</t>
  </si>
  <si>
    <t xml:space="preserve">    Mēnešalga</t>
  </si>
  <si>
    <t xml:space="preserve">    1110</t>
  </si>
  <si>
    <t xml:space="preserve">    Deputātu mēnešalga</t>
  </si>
  <si>
    <t xml:space="preserve">      1111</t>
  </si>
  <si>
    <t xml:space="preserve">    Komisiju un administrācijas darbinieku mēnešalga, pašvaldības domes komisiju un darba grupu locekļu (kas nav deputāti un pašvaldības darbinieki) mēnešalga</t>
  </si>
  <si>
    <t xml:space="preserve">      1112</t>
  </si>
  <si>
    <t xml:space="preserve">    Pārējo darbinieku mēnešalga (darba alga)</t>
  </si>
  <si>
    <t xml:space="preserve">      1119</t>
  </si>
  <si>
    <t xml:space="preserve">    Piemaksas, prēmijas un naudas balvas</t>
  </si>
  <si>
    <t xml:space="preserve">    1140</t>
  </si>
  <si>
    <t xml:space="preserve">    Piemaksa par nakts darbu</t>
  </si>
  <si>
    <t xml:space="preserve">      1141</t>
  </si>
  <si>
    <t xml:space="preserve">    Samaksa par virsstundu darbu un darbu svētku dienās</t>
  </si>
  <si>
    <t xml:space="preserve">      1142</t>
  </si>
  <si>
    <t xml:space="preserve">    Piemaksa par darbu īpašos apstākļos, speciālās piemaksas</t>
  </si>
  <si>
    <t xml:space="preserve">      1145</t>
  </si>
  <si>
    <t xml:space="preserve">    Piemaksa par personisko darba ieguldījumu un darba kvalitāti</t>
  </si>
  <si>
    <t xml:space="preserve">      1146</t>
  </si>
  <si>
    <t xml:space="preserve">    Piemaksa par darba kvalitātes 2.pakāpi pedagogiem</t>
  </si>
  <si>
    <t xml:space="preserve">        1146 2</t>
  </si>
  <si>
    <t xml:space="preserve">    Piemaksa par papildu darbu</t>
  </si>
  <si>
    <t xml:space="preserve">      1147</t>
  </si>
  <si>
    <t xml:space="preserve">    Prēmijas, naudas balvas</t>
  </si>
  <si>
    <t xml:space="preserve">      1148</t>
  </si>
  <si>
    <t xml:space="preserve">    Citas normatīvajos aktos noteiktās piemaksas, kas nav iepriekš klasificētas</t>
  </si>
  <si>
    <t xml:space="preserve">      1149</t>
  </si>
  <si>
    <t xml:space="preserve">    Citas normatīvajos aktos noteiktās piemaksas(Skolas-Covid-19, LG)</t>
  </si>
  <si>
    <t xml:space="preserve">      1149 4</t>
  </si>
  <si>
    <t xml:space="preserve">    Atalgojums fiziskajām personām uz tiesiskās attiecības regulējošu dokumentu pamata</t>
  </si>
  <si>
    <t xml:space="preserve">    1150</t>
  </si>
  <si>
    <t xml:space="preserve">    Darba devēja valsts sociālās apdrošināšanas obligātās iemaksas</t>
  </si>
  <si>
    <t xml:space="preserve">    1210</t>
  </si>
  <si>
    <t xml:space="preserve">    Darba devēja valsts sociālās apdrošināšanas obligātās iemaksas pārējiem</t>
  </si>
  <si>
    <t xml:space="preserve">    1210 1</t>
  </si>
  <si>
    <t xml:space="preserve">    Darba devēja valsts sociālās apdrošināšanas obligātās iemaksas pedagogiem</t>
  </si>
  <si>
    <t xml:space="preserve">    1210 2</t>
  </si>
  <si>
    <t xml:space="preserve">    Darba devēja valsts sociālās apdrošināšanas obligātās iemaksas -uzņēmuma līgumiem</t>
  </si>
  <si>
    <t xml:space="preserve">    1210 3</t>
  </si>
  <si>
    <t xml:space="preserve">    Darba devēja pabalsti, kompensācijas un citi maksājumi</t>
  </si>
  <si>
    <t xml:space="preserve">    1220</t>
  </si>
  <si>
    <t xml:space="preserve">    Ceļa izdevumi</t>
  </si>
  <si>
    <t xml:space="preserve">      1221 1</t>
  </si>
  <si>
    <t xml:space="preserve">    Naudas balvas jubilāriem</t>
  </si>
  <si>
    <t xml:space="preserve">      1221 2</t>
  </si>
  <si>
    <t xml:space="preserve">    Bēru pabalsts-apliekamā daļa</t>
  </si>
  <si>
    <t xml:space="preserve">      1221 3</t>
  </si>
  <si>
    <t xml:space="preserve">    Darbnespējas lapas A</t>
  </si>
  <si>
    <t xml:space="preserve">      1221 4</t>
  </si>
  <si>
    <t xml:space="preserve">    Atvaļinājuma pabalsti</t>
  </si>
  <si>
    <t xml:space="preserve">      1221 5</t>
  </si>
  <si>
    <t xml:space="preserve">    Atlaišanas pabalsti</t>
  </si>
  <si>
    <t xml:space="preserve">      1221 6</t>
  </si>
  <si>
    <t xml:space="preserve">    Citi pabalsti</t>
  </si>
  <si>
    <t xml:space="preserve">      1221 7</t>
  </si>
  <si>
    <t xml:space="preserve">    Darba devēja pabalsti un kompensācijas, no kā neaprēķina ienākuma nodokli, valsts sociālās apdrošināšanas obligātās iemaksas</t>
  </si>
  <si>
    <t xml:space="preserve">      1228</t>
  </si>
  <si>
    <t xml:space="preserve">    Briļļu iegāde pēc darba koplīguma</t>
  </si>
  <si>
    <t xml:space="preserve">      1228 1</t>
  </si>
  <si>
    <t xml:space="preserve">    Bēru pabalsts-neapliekamā daļa</t>
  </si>
  <si>
    <t xml:space="preserve">      1228 2</t>
  </si>
  <si>
    <t xml:space="preserve">    Nolietojums-kompensācija par transportlīdzekļa nolietošanos</t>
  </si>
  <si>
    <t xml:space="preserve">      1228 3</t>
  </si>
  <si>
    <t xml:space="preserve">    Naudas balvas - neapliekamā daļa</t>
  </si>
  <si>
    <t xml:space="preserve">      1228 4</t>
  </si>
  <si>
    <t xml:space="preserve">    Darba devēja pabalsti un kompensācijas, no kuriem aprēķina iedzīvotāju ienākuma nodokli un valsts sociālās apdrošināšanas obligātās iemaksas</t>
  </si>
  <si>
    <t xml:space="preserve">    1221</t>
  </si>
  <si>
    <t xml:space="preserve">    Iekšzemes mācību, darba un dienesta komandējumi, darba braucieni</t>
  </si>
  <si>
    <t xml:space="preserve">    2110</t>
  </si>
  <si>
    <t xml:space="preserve">    Dienas nauda</t>
  </si>
  <si>
    <t xml:space="preserve">      2111</t>
  </si>
  <si>
    <t xml:space="preserve">    Pārējie komandējumu un darba braucienu izdevumi</t>
  </si>
  <si>
    <t xml:space="preserve">      2112</t>
  </si>
  <si>
    <t xml:space="preserve">    Ārvalstu mācību, darba un dienesta komandējumi, darba braucieni</t>
  </si>
  <si>
    <t xml:space="preserve">    2120</t>
  </si>
  <si>
    <t xml:space="preserve">      2121</t>
  </si>
  <si>
    <t xml:space="preserve">    Pārējie komandējumu un dienesta, darba braucienu izdevumi</t>
  </si>
  <si>
    <t xml:space="preserve">      2122</t>
  </si>
  <si>
    <t xml:space="preserve">    Izdevumi par sakaru pakalpojumiem</t>
  </si>
  <si>
    <t xml:space="preserve">    2210</t>
  </si>
  <si>
    <t xml:space="preserve">    Izdevumi par komunālajiem pakalpojumiem</t>
  </si>
  <si>
    <t xml:space="preserve">    2220</t>
  </si>
  <si>
    <t xml:space="preserve">    Izdevumi par siltumenerģiju, tai skaitā apkuri</t>
  </si>
  <si>
    <t xml:space="preserve">      2221</t>
  </si>
  <si>
    <t xml:space="preserve">    Izdevumi par ūdeni un kanalizāciju</t>
  </si>
  <si>
    <t xml:space="preserve">      2222</t>
  </si>
  <si>
    <t xml:space="preserve">    Izdevumi par elektroenerģiju</t>
  </si>
  <si>
    <t xml:space="preserve">      2223</t>
  </si>
  <si>
    <t xml:space="preserve">    Izdevumi par atkritumu savākšanu, izvešanu no apdzīvotām vietām un teritorijām ārpus apdzīvotām vietām un atkritumu utilizāciju</t>
  </si>
  <si>
    <t xml:space="preserve">      2224</t>
  </si>
  <si>
    <t xml:space="preserve">    Izdevumi par pārējiem komunālajiem pakalpojumiem</t>
  </si>
  <si>
    <t xml:space="preserve">      2229</t>
  </si>
  <si>
    <t xml:space="preserve">    Iestādes administratīvie izdevumi un ar iestādes darbības nodrošināšanu saistītie izdevumi</t>
  </si>
  <si>
    <t xml:space="preserve">    2230</t>
  </si>
  <si>
    <t xml:space="preserve">    Administratīvie izdevumi un sabiedriskās attiecības</t>
  </si>
  <si>
    <t xml:space="preserve">      2231</t>
  </si>
  <si>
    <t xml:space="preserve">    Administratīvie izdevumi pasākumi ar ieejas biļetēm</t>
  </si>
  <si>
    <t xml:space="preserve">      2231M</t>
  </si>
  <si>
    <t xml:space="preserve">    Auditoru, tulku pakalpojumi, izdevumi par iestāžu pasūtītajiem pētījumiem</t>
  </si>
  <si>
    <t xml:space="preserve">      2232</t>
  </si>
  <si>
    <t xml:space="preserve">    Izdevumi par transporta pakalpojumiem</t>
  </si>
  <si>
    <t xml:space="preserve">      2233</t>
  </si>
  <si>
    <t xml:space="preserve">    Normatīvajos aktos noteiktie darba devēja veselības izdevumi darba ņēmējiem</t>
  </si>
  <si>
    <t xml:space="preserve">      2234</t>
  </si>
  <si>
    <t xml:space="preserve">    Izdevumi par mācību pakalpojumiem</t>
  </si>
  <si>
    <t xml:space="preserve">      2235</t>
  </si>
  <si>
    <t xml:space="preserve">    Maksājumu pakalpojumi un komisijas</t>
  </si>
  <si>
    <t xml:space="preserve">      2236</t>
  </si>
  <si>
    <t xml:space="preserve">    Pārējie iestādes administratīvie izdevumi</t>
  </si>
  <si>
    <t xml:space="preserve">      2239</t>
  </si>
  <si>
    <t xml:space="preserve">    Kartridži</t>
  </si>
  <si>
    <t xml:space="preserve">        2239K</t>
  </si>
  <si>
    <t xml:space="preserve">        2239P</t>
  </si>
  <si>
    <t xml:space="preserve">    Remontdarbi un iestāžu uzturēšanas pakalpojumi (izņemot kapitālo remontu)</t>
  </si>
  <si>
    <t xml:space="preserve">    2240</t>
  </si>
  <si>
    <t xml:space="preserve">    Ēku, būvju un telpu kārtējais remonts</t>
  </si>
  <si>
    <t xml:space="preserve">      2241</t>
  </si>
  <si>
    <t xml:space="preserve">    Transportlīdzekļu uzturēšana un remonts</t>
  </si>
  <si>
    <t xml:space="preserve">      2242</t>
  </si>
  <si>
    <t xml:space="preserve">    Transportlīdzekļu  remonts</t>
  </si>
  <si>
    <t xml:space="preserve">      2242R</t>
  </si>
  <si>
    <t xml:space="preserve">    Iekārtas, inventāra un aparatūras remonts, tehniskā apkalpošana</t>
  </si>
  <si>
    <t xml:space="preserve">      2243</t>
  </si>
  <si>
    <t xml:space="preserve">    Nekustamā īpašuma uzturēšana</t>
  </si>
  <si>
    <t xml:space="preserve">      2244</t>
  </si>
  <si>
    <t xml:space="preserve">    Pilsētas uzkopšana</t>
  </si>
  <si>
    <t xml:space="preserve">        2244B</t>
  </si>
  <si>
    <t xml:space="preserve">    Zāles pļaušana, puķu stādīšana, kopšana</t>
  </si>
  <si>
    <t xml:space="preserve">        2244C</t>
  </si>
  <si>
    <t xml:space="preserve">    Remonti pašvaldības dzīvokļos</t>
  </si>
  <si>
    <t xml:space="preserve">        2244DZ</t>
  </si>
  <si>
    <t xml:space="preserve">    Koku, krūmu zāģēšana</t>
  </si>
  <si>
    <t xml:space="preserve">        2244K</t>
  </si>
  <si>
    <t xml:space="preserve">    NĪ kadastrālā uzmērīšana</t>
  </si>
  <si>
    <t xml:space="preserve">        2244M</t>
  </si>
  <si>
    <t xml:space="preserve">    Pārējie izdevumi nekustamā īpašuma uzturēšanai</t>
  </si>
  <si>
    <t xml:space="preserve">        2244P</t>
  </si>
  <si>
    <t xml:space="preserve">    Rezervēti- neparedzētie izdevumi</t>
  </si>
  <si>
    <t xml:space="preserve">        2244R</t>
  </si>
  <si>
    <t xml:space="preserve">    Svētku noformējums</t>
  </si>
  <si>
    <t xml:space="preserve">        2244S</t>
  </si>
  <si>
    <t xml:space="preserve">    Pilsētas tualetes uzturēšana</t>
  </si>
  <si>
    <t xml:space="preserve">        2244T</t>
  </si>
  <si>
    <t xml:space="preserve">    Uzkopšana kapos</t>
  </si>
  <si>
    <t xml:space="preserve">        2244U</t>
  </si>
  <si>
    <t xml:space="preserve">    NĪ kadastrālā novērtēšana</t>
  </si>
  <si>
    <t xml:space="preserve">        2244V</t>
  </si>
  <si>
    <t xml:space="preserve">    Sniega tīrīšana, smilšu pievešana</t>
  </si>
  <si>
    <t xml:space="preserve">        2244Z</t>
  </si>
  <si>
    <t xml:space="preserve">    Autoceļu un ielu pārvaldīšana un uzturēšana</t>
  </si>
  <si>
    <t xml:space="preserve">      2246</t>
  </si>
  <si>
    <t xml:space="preserve">    Autoceļu un ielu pārvaldīšana un uzturēšana-vasaras periodā</t>
  </si>
  <si>
    <t xml:space="preserve">      2246V</t>
  </si>
  <si>
    <t xml:space="preserve">    Autoceļu un ielu pārvaldīšana un uzturēšana-ziemas periodā</t>
  </si>
  <si>
    <t xml:space="preserve">      2246Z</t>
  </si>
  <si>
    <t xml:space="preserve">    Apdrošināšanas izdevumi</t>
  </si>
  <si>
    <t xml:space="preserve">      2247</t>
  </si>
  <si>
    <t xml:space="preserve">    Pārējie remontdarbu un iestāžu uzturēšanas pakalpojumi</t>
  </si>
  <si>
    <t xml:space="preserve">      2249</t>
  </si>
  <si>
    <t xml:space="preserve">    Informācijas tehnoloģiju pakalpojumi</t>
  </si>
  <si>
    <t xml:space="preserve">    2250</t>
  </si>
  <si>
    <t xml:space="preserve">    Īre un noma</t>
  </si>
  <si>
    <t xml:space="preserve">    2260</t>
  </si>
  <si>
    <t xml:space="preserve">    Ēku, telpu īre un noma</t>
  </si>
  <si>
    <t xml:space="preserve">      2261</t>
  </si>
  <si>
    <t xml:space="preserve">    Transportlīdzekļu noma</t>
  </si>
  <si>
    <t xml:space="preserve">      2262</t>
  </si>
  <si>
    <t xml:space="preserve">    Zemes noma</t>
  </si>
  <si>
    <t xml:space="preserve">      2263</t>
  </si>
  <si>
    <t xml:space="preserve">    Iekārtu, aparatūras un inventāra īre un noma</t>
  </si>
  <si>
    <t xml:space="preserve">      2264</t>
  </si>
  <si>
    <t xml:space="preserve">    Pārējā noma</t>
  </si>
  <si>
    <t xml:space="preserve">      2269</t>
  </si>
  <si>
    <t xml:space="preserve">    Citi pakalpojumi</t>
  </si>
  <si>
    <t xml:space="preserve">    2270</t>
  </si>
  <si>
    <t xml:space="preserve">    Izdevumi, kas saistīti ar operatīvo darbību</t>
  </si>
  <si>
    <t xml:space="preserve">      2271</t>
  </si>
  <si>
    <t xml:space="preserve">    Izdevumi par tiesvedības darbiem</t>
  </si>
  <si>
    <t xml:space="preserve">      2272</t>
  </si>
  <si>
    <t xml:space="preserve">    Pašvaldību līdzekļi neparedzētiem gadījumiem</t>
  </si>
  <si>
    <t xml:space="preserve">      2275</t>
  </si>
  <si>
    <t xml:space="preserve">    Izdevumi juridiskās palīdzības sniedzējiem un zvērinātiem tiesu izpildītājiem</t>
  </si>
  <si>
    <t xml:space="preserve">      2276</t>
  </si>
  <si>
    <t xml:space="preserve">    Maksājumi par parāda apkalpošanu un komisijas maksas par izmantotajiem atvasinātajiem finanšu instrumentiem</t>
  </si>
  <si>
    <t xml:space="preserve">    2280</t>
  </si>
  <si>
    <t xml:space="preserve">    Izdevumi par precēm iestādes darbības nodrošināšanai</t>
  </si>
  <si>
    <t xml:space="preserve">    2310</t>
  </si>
  <si>
    <t xml:space="preserve">    Biroja preces</t>
  </si>
  <si>
    <t xml:space="preserve">      2311</t>
  </si>
  <si>
    <t xml:space="preserve">    Inventārs</t>
  </si>
  <si>
    <t xml:space="preserve">      2312</t>
  </si>
  <si>
    <t xml:space="preserve">    Spectērpi</t>
  </si>
  <si>
    <t xml:space="preserve">      2313</t>
  </si>
  <si>
    <t xml:space="preserve">    Izdevumi par precēm iestādes administratīvās darbības nodrošināšanai un sabiedrisko attiecību īstenošanai</t>
  </si>
  <si>
    <t xml:space="preserve">      2314</t>
  </si>
  <si>
    <t xml:space="preserve">    Izdevumi par dižošanos Pilsētas svētkos</t>
  </si>
  <si>
    <t xml:space="preserve">        2314D</t>
  </si>
  <si>
    <t xml:space="preserve">    izdevumi pasākumu nodrošināšanai</t>
  </si>
  <si>
    <t xml:space="preserve">        2314E</t>
  </si>
  <si>
    <t xml:space="preserve">    Medaļas, kausi, diplomi</t>
  </si>
  <si>
    <t xml:space="preserve">        2314M</t>
  </si>
  <si>
    <t xml:space="preserve">    Pārējie izdevumi par precēm administratīvās darbības nodrošināšanai</t>
  </si>
  <si>
    <t xml:space="preserve">        2314P</t>
  </si>
  <si>
    <t xml:space="preserve">    izdevumi iestādes reprezentācijai</t>
  </si>
  <si>
    <t xml:space="preserve">        2314R</t>
  </si>
  <si>
    <t xml:space="preserve">    Izdevumi par ziediem</t>
  </si>
  <si>
    <t xml:space="preserve">        2314Z</t>
  </si>
  <si>
    <t xml:space="preserve">    Kurināmais un enerģētiskie materiāli</t>
  </si>
  <si>
    <t xml:space="preserve">    2320</t>
  </si>
  <si>
    <t xml:space="preserve">    Kurināmais</t>
  </si>
  <si>
    <t xml:space="preserve">      2321</t>
  </si>
  <si>
    <t xml:space="preserve">    Degviela</t>
  </si>
  <si>
    <t xml:space="preserve">      2322</t>
  </si>
  <si>
    <t xml:space="preserve">        2322D</t>
  </si>
  <si>
    <t xml:space="preserve">    Degviela saimnieciskām vajadzībām</t>
  </si>
  <si>
    <t xml:space="preserve">        2322S</t>
  </si>
  <si>
    <t xml:space="preserve">    Pārējie enerģētiskie materiāli</t>
  </si>
  <si>
    <t xml:space="preserve">      2329</t>
  </si>
  <si>
    <t xml:space="preserve">    Zāles, ķimikālijas, laboratorijas preces, medicīniskās ierīces, medicīniskie instrumenti, laboratorijas dzīvnieki un to uzturēšana</t>
  </si>
  <si>
    <t xml:space="preserve">    2340</t>
  </si>
  <si>
    <t xml:space="preserve">    Zāles, ķimikālijas, laboratorijas preces</t>
  </si>
  <si>
    <t xml:space="preserve">      2341</t>
  </si>
  <si>
    <t xml:space="preserve">    Medicīnas instrumenti, laboratorijas dzīvnieki un to uzturēšana</t>
  </si>
  <si>
    <t xml:space="preserve">      2344</t>
  </si>
  <si>
    <t xml:space="preserve">    Kārtējā remonta un iestāžu uzturēšanas materiāli</t>
  </si>
  <si>
    <t xml:space="preserve">    2350</t>
  </si>
  <si>
    <t xml:space="preserve">    Datortehnikas materiāli</t>
  </si>
  <si>
    <t xml:space="preserve">      2350D</t>
  </si>
  <si>
    <t xml:space="preserve">    Remontmateriāli</t>
  </si>
  <si>
    <t xml:space="preserve">      2350R</t>
  </si>
  <si>
    <t xml:space="preserve">    Saimniecības materiāli</t>
  </si>
  <si>
    <t xml:space="preserve">      2350S</t>
  </si>
  <si>
    <t xml:space="preserve">    Valsts un pašvaldību aprūpē un apgādē esošo personu uzturēšana</t>
  </si>
  <si>
    <t xml:space="preserve">    2360</t>
  </si>
  <si>
    <t xml:space="preserve">    Mīkstais inventārs</t>
  </si>
  <si>
    <t xml:space="preserve">      2361</t>
  </si>
  <si>
    <t xml:space="preserve">    Virtuves inventārs, trauki un galda piederumi</t>
  </si>
  <si>
    <t xml:space="preserve">      2362</t>
  </si>
  <si>
    <t xml:space="preserve">    Ēdināšanas izdevumi</t>
  </si>
  <si>
    <t xml:space="preserve">      2363</t>
  </si>
  <si>
    <t xml:space="preserve">    Formas tērpi un speciālais apģērbs</t>
  </si>
  <si>
    <t xml:space="preserve">      2364</t>
  </si>
  <si>
    <t xml:space="preserve">    Uzturdevas kompensācija</t>
  </si>
  <si>
    <t xml:space="preserve">      2365</t>
  </si>
  <si>
    <t xml:space="preserve">    Pārējie valsts un pašvaldību aprūpē un apgādē esošo personu uzturēšanas izdevumi, kuri nav minēti citos koda 2360 apakškodos</t>
  </si>
  <si>
    <t xml:space="preserve">      2369</t>
  </si>
  <si>
    <t xml:space="preserve">    Mācību līdzekļi un materiāli</t>
  </si>
  <si>
    <t xml:space="preserve">    2370</t>
  </si>
  <si>
    <t xml:space="preserve">    Specifiskie materiāli un inventārs</t>
  </si>
  <si>
    <t xml:space="preserve">    2380</t>
  </si>
  <si>
    <t xml:space="preserve">    Pārējie specifiskas lietošanas materiāli un inventārs</t>
  </si>
  <si>
    <t xml:space="preserve">      2389</t>
  </si>
  <si>
    <t xml:space="preserve">    Pārējās preces</t>
  </si>
  <si>
    <t xml:space="preserve">    2390</t>
  </si>
  <si>
    <t xml:space="preserve">    Budžeta iestāžu nodokļu un nodevu maksājumi</t>
  </si>
  <si>
    <t xml:space="preserve">    2510</t>
  </si>
  <si>
    <t xml:space="preserve">    Budžeta iestāžu pievienotās vērtības nodokļa maksājumi</t>
  </si>
  <si>
    <t xml:space="preserve">      2512</t>
  </si>
  <si>
    <t xml:space="preserve">    Budžeta iestāžu dabas resursu nodokļa maksājumi</t>
  </si>
  <si>
    <t xml:space="preserve">      2515</t>
  </si>
  <si>
    <t xml:space="preserve">    Pārējie budžeta iestāžu pārskaitītie nodokļi un nodevas</t>
  </si>
  <si>
    <t xml:space="preserve">      2519</t>
  </si>
  <si>
    <t xml:space="preserve">    Valsts un pašvaldību budžeta dotācija komersantiem, biedrībām, nodibinājumiem un fiziskām personām</t>
  </si>
  <si>
    <t xml:space="preserve">    3260</t>
  </si>
  <si>
    <t xml:space="preserve">    Valsts un pašvaldību budžeta dotācija komersantiem, ostām un speciālajām ekonomiskajām zonām</t>
  </si>
  <si>
    <t xml:space="preserve">      3262</t>
  </si>
  <si>
    <t xml:space="preserve">    Valsts un pašvaldību budžeta dotācija biedrībām un nodibinājumiem</t>
  </si>
  <si>
    <t xml:space="preserve">      3263</t>
  </si>
  <si>
    <t xml:space="preserve">    Subsīdijas un dotācijas komersantiem, biedrībām un nodibinājumiem, ostām un speciālajām ekonomiskajām zonām Eiropas Savienības politiku instrumentu un pārējās ārvalstu finanšu palīdzības līdzfinansēto projektu un (vai) pasākumu ietvaros</t>
  </si>
  <si>
    <t xml:space="preserve">    3290</t>
  </si>
  <si>
    <t xml:space="preserve">    Subsīdijas un dotācijas komersantiem, ostām un speciālajām ekonomiskajām zonām Eiropas Savienības politiku instrumentu un pārējās ārvalstu finanšu palīdzības līdzfinansētajiem projektiem (pasākumiem)</t>
  </si>
  <si>
    <t xml:space="preserve">      3292</t>
  </si>
  <si>
    <t xml:space="preserve">    Budžeta iestāžu procentu maksājumi Valsts kasei</t>
  </si>
  <si>
    <t xml:space="preserve">    4310</t>
  </si>
  <si>
    <t xml:space="preserve">    Budžeta iestāžu procentu maksājumi Valsts kasei, izņemot valsts sociālās apdrošināšanas speciālo budžetu</t>
  </si>
  <si>
    <t xml:space="preserve">      4311</t>
  </si>
  <si>
    <t xml:space="preserve">    Licences, koncesijas un patenti, preču zīmes un līdzīgas tiesības</t>
  </si>
  <si>
    <t xml:space="preserve">    5120</t>
  </si>
  <si>
    <t xml:space="preserve">    Pārējie nemateriālie ieguldījumi</t>
  </si>
  <si>
    <t xml:space="preserve">    5130</t>
  </si>
  <si>
    <t xml:space="preserve">    Zeme un būves</t>
  </si>
  <si>
    <t xml:space="preserve">    5210</t>
  </si>
  <si>
    <t xml:space="preserve">    Nedzīvojamās ēkas</t>
  </si>
  <si>
    <t xml:space="preserve">      5212</t>
  </si>
  <si>
    <t xml:space="preserve">    Pārējā zeme</t>
  </si>
  <si>
    <t xml:space="preserve">      5217</t>
  </si>
  <si>
    <t xml:space="preserve">    Pārējie pamatlīdzekļi</t>
  </si>
  <si>
    <t xml:space="preserve">    5230</t>
  </si>
  <si>
    <t xml:space="preserve">    Transportlīdzekļi</t>
  </si>
  <si>
    <t xml:space="preserve">      5231</t>
  </si>
  <si>
    <t xml:space="preserve">    Bibliotēku krājumi</t>
  </si>
  <si>
    <t xml:space="preserve">      5233</t>
  </si>
  <si>
    <t xml:space="preserve">    Datortehnika, sakaru un cita biroja tehnika</t>
  </si>
  <si>
    <t xml:space="preserve">      5238</t>
  </si>
  <si>
    <t xml:space="preserve">    Pārējie iepriekš neklasificētie pamatlīdzekļi</t>
  </si>
  <si>
    <t xml:space="preserve">      5239</t>
  </si>
  <si>
    <t xml:space="preserve">    Pamatlīdzekļu izveidošana un nepabeigtā būvniecība</t>
  </si>
  <si>
    <t xml:space="preserve">    5240</t>
  </si>
  <si>
    <t xml:space="preserve">    Kapitālais remonts un rekonstrukcija</t>
  </si>
  <si>
    <t xml:space="preserve">    5250</t>
  </si>
  <si>
    <t xml:space="preserve">    Bioloģiskie un pazemes aktīvi</t>
  </si>
  <si>
    <t xml:space="preserve">    5260</t>
  </si>
  <si>
    <t xml:space="preserve">    Pārējie bioloģiskie un lauksaimniecības aktīvi</t>
  </si>
  <si>
    <t xml:space="preserve">      5269</t>
  </si>
  <si>
    <t xml:space="preserve">    Valsts un pašvaldību nodarbinātības pabalsti naudā</t>
  </si>
  <si>
    <t xml:space="preserve">    6240</t>
  </si>
  <si>
    <t xml:space="preserve">    Bezdarbnieka stipendija</t>
  </si>
  <si>
    <t xml:space="preserve">      6242</t>
  </si>
  <si>
    <t xml:space="preserve">    Pašvaldību sociālā palīdzība iedzīvotājiem naudā</t>
  </si>
  <si>
    <t xml:space="preserve">    6250</t>
  </si>
  <si>
    <t xml:space="preserve">    Pabalsti veselības aprūpei naudā</t>
  </si>
  <si>
    <t xml:space="preserve">      6252</t>
  </si>
  <si>
    <t xml:space="preserve">    Pašvaldību pabalsti naudā krīzes situācijā</t>
  </si>
  <si>
    <t xml:space="preserve">      6254</t>
  </si>
  <si>
    <t xml:space="preserve">    Sociālās garantijas bāreņiem un audžuģimenēm naudā</t>
  </si>
  <si>
    <t xml:space="preserve">      6255</t>
  </si>
  <si>
    <t xml:space="preserve">    Pabalsti audžuģimenēm naudā</t>
  </si>
  <si>
    <t xml:space="preserve">        6255A</t>
  </si>
  <si>
    <t xml:space="preserve">    Pabalsti audžuģimenēm naudā-mīkstais inventārs</t>
  </si>
  <si>
    <t xml:space="preserve">        6255AM</t>
  </si>
  <si>
    <t xml:space="preserve">    Pabalsti bāreņiem naudā</t>
  </si>
  <si>
    <t xml:space="preserve">        6255B</t>
  </si>
  <si>
    <t xml:space="preserve">    Pabalsti nepavadīta bērna uzturam</t>
  </si>
  <si>
    <t xml:space="preserve">        6255UA</t>
  </si>
  <si>
    <t xml:space="preserve">    Pabalsts garantētā minimālā ienākumu līmeņa nodrošināšanai naudā</t>
  </si>
  <si>
    <t xml:space="preserve">    6260</t>
  </si>
  <si>
    <t xml:space="preserve">    Dzīvokļa pabalsts naudā</t>
  </si>
  <si>
    <t xml:space="preserve">    6270</t>
  </si>
  <si>
    <t xml:space="preserve">    Valsts un pašvaldību budžeta maksājumi</t>
  </si>
  <si>
    <t xml:space="preserve">    6290</t>
  </si>
  <si>
    <t xml:space="preserve">    Transporta izdevumu kompensācijas</t>
  </si>
  <si>
    <t xml:space="preserve">      6292</t>
  </si>
  <si>
    <t xml:space="preserve">    Pārējie klasifikācijā neminētie no valsts un pašvaldību budžeta veiktie piešķīrumi iedzīvotājiem naudā</t>
  </si>
  <si>
    <t xml:space="preserve">      6299</t>
  </si>
  <si>
    <t xml:space="preserve">    Pārējie klasifikācijā neminētie no valsts un pašvaldību budžeta veiktie piešķīrumi iedzīvotājiem naudā - Ukraiņi</t>
  </si>
  <si>
    <t xml:space="preserve">      6299U</t>
  </si>
  <si>
    <t xml:space="preserve">    Pašvaldību sociālā palīdzība iedzīvotājiem natūrā</t>
  </si>
  <si>
    <t xml:space="preserve">    6320</t>
  </si>
  <si>
    <t xml:space="preserve">    Pabalsti ēdināšanai natūrā</t>
  </si>
  <si>
    <t xml:space="preserve">      6322</t>
  </si>
  <si>
    <t xml:space="preserve">    Pārējā sociālā palīdzība natūrā</t>
  </si>
  <si>
    <t xml:space="preserve">      6329</t>
  </si>
  <si>
    <t xml:space="preserve">    Pašvaldības pirktie sociālie pakalpojumi iedzīvotājiem</t>
  </si>
  <si>
    <t xml:space="preserve">    6410</t>
  </si>
  <si>
    <t xml:space="preserve">    Samaksa par ilgstošas sociālās aprūpes un sociālās rehabilitācijas institūciju sniegtajiem pakalpojumiem</t>
  </si>
  <si>
    <t xml:space="preserve">      6412</t>
  </si>
  <si>
    <t xml:space="preserve">    Naudas balvas, izdevumi pašvaldību brīvprātīgo iniciatīvu izpildei natūrā un naudā</t>
  </si>
  <si>
    <t xml:space="preserve">    6420</t>
  </si>
  <si>
    <t xml:space="preserve">    Izdevumi par piešķīrumiem iedzīvotājiem natūrā brīvprātīgo iniciatīvu izpildei</t>
  </si>
  <si>
    <t xml:space="preserve">      6421</t>
  </si>
  <si>
    <t xml:space="preserve">    Naudas balvas</t>
  </si>
  <si>
    <t xml:space="preserve">      6422</t>
  </si>
  <si>
    <t xml:space="preserve">    Naudas balvas skolēniem un pedagogiem par sasniegumiemolimpiādēs, sacensībās</t>
  </si>
  <si>
    <t xml:space="preserve">        6422A</t>
  </si>
  <si>
    <t xml:space="preserve">    Pārējās naudas balvas</t>
  </si>
  <si>
    <t xml:space="preserve">        6422P</t>
  </si>
  <si>
    <t xml:space="preserve">    Izdevumi brīvprātīgo iniciatīvu izpildei</t>
  </si>
  <si>
    <t xml:space="preserve">      6423</t>
  </si>
  <si>
    <t xml:space="preserve">    Samaksa bijušajiem priekšsēdētājiem</t>
  </si>
  <si>
    <t xml:space="preserve">        6423A</t>
  </si>
  <si>
    <t xml:space="preserve">    Pabalsts no brīvības atņemšanas iestādes atbrīvotai personai</t>
  </si>
  <si>
    <t xml:space="preserve">        6423B</t>
  </si>
  <si>
    <t xml:space="preserve">    Pārējie izdevumi brīvprātīgo iniciatīvu izpildei</t>
  </si>
  <si>
    <t xml:space="preserve">        6423C</t>
  </si>
  <si>
    <t xml:space="preserve">    Pabalsts 50% apmērā par pusdienām izglītības iestādē daudzbērnu ģimenēm</t>
  </si>
  <si>
    <t xml:space="preserve">        6423D</t>
  </si>
  <si>
    <t xml:space="preserve">    Pabalsts mācību līdzekļu iegāde</t>
  </si>
  <si>
    <t xml:space="preserve">        6423I</t>
  </si>
  <si>
    <t xml:space="preserve">    Pabalsts pensionāriem jubilāriem naudā</t>
  </si>
  <si>
    <t xml:space="preserve">        6423J</t>
  </si>
  <si>
    <t xml:space="preserve">    Bērna piedzimšanas pabalsts</t>
  </si>
  <si>
    <t xml:space="preserve">        6423P</t>
  </si>
  <si>
    <t xml:space="preserve">    Pabalsts represētajiem, invalīdiem, pensionāriem</t>
  </si>
  <si>
    <t xml:space="preserve">        6423R</t>
  </si>
  <si>
    <t xml:space="preserve">    Skolēnu stipendijām</t>
  </si>
  <si>
    <t xml:space="preserve">        6423S</t>
  </si>
  <si>
    <t xml:space="preserve">    Pārējie sociālie pabalsti-saistošie noteikumi-transporta izdevumi</t>
  </si>
  <si>
    <t xml:space="preserve">        6423T</t>
  </si>
  <si>
    <t xml:space="preserve">    Pārējie izdevumi brīvprātīgo iniciatīvu izpildei-soc. dzīvokļu īres atlaide</t>
  </si>
  <si>
    <t xml:space="preserve">        6423TR</t>
  </si>
  <si>
    <t xml:space="preserve">    Pašvaldību transferti citām pašvaldībām</t>
  </si>
  <si>
    <t xml:space="preserve">    7210</t>
  </si>
  <si>
    <t xml:space="preserve">    Pašvaldību uzturēšanas izdevumu transferti uz valsts budžetu</t>
  </si>
  <si>
    <t xml:space="preserve">    7240</t>
  </si>
  <si>
    <t xml:space="preserve">    Pašvaldību atmaksa valsts budžetam par iepriekšējos gados saņemto, bet neizlietoto valsts budžeta transfertu uzturēšanas izdevumiem</t>
  </si>
  <si>
    <t xml:space="preserve">      7245</t>
  </si>
  <si>
    <t xml:space="preserve">    Pašvaldību atmaksa valsts budžetam par iepriekšējos gados saņemtajiem valsts budžeta transfertiem uzturēšanas izdevumiem Eiropas Savienības politiku instrumentu un pārējās ārvalstu finanšu palīdzības līdzfinansētajos projektos (pasākumos)</t>
  </si>
  <si>
    <t xml:space="preserve">      7246</t>
  </si>
  <si>
    <t xml:space="preserve">    Pašvaldību uzturēšanas izdevumu transferti (izņemot atmaksas) uz valsts budžetu</t>
  </si>
  <si>
    <t xml:space="preserve">      7247</t>
  </si>
  <si>
    <t xml:space="preserve">    Pašvaldību uzturēšanas izdevumu transferti valsts budžeta daļēji finansētām atvasinātajām publiskajām personām, budžeta nefinansētām iestādēm</t>
  </si>
  <si>
    <t xml:space="preserve">    7270</t>
  </si>
  <si>
    <t xml:space="preserve">  Starptautiskā sadarbība</t>
  </si>
  <si>
    <t xml:space="preserve">  7700</t>
  </si>
  <si>
    <t xml:space="preserve">    Pārējie pārskaitījumi ārvalstīm</t>
  </si>
  <si>
    <t xml:space="preserve">    7720</t>
  </si>
  <si>
    <t xml:space="preserve">  Zaudējumi no valūtas kursa svārstībām</t>
  </si>
  <si>
    <t xml:space="preserve">  8100</t>
  </si>
  <si>
    <t xml:space="preserve">  Pieprasījuma noguldījumi (bilances aktīvā)</t>
  </si>
  <si>
    <t xml:space="preserve">    Pieprasījuma noguldījumu atlikums gada sākumā</t>
  </si>
  <si>
    <t xml:space="preserve">    F22010000 AS</t>
  </si>
  <si>
    <t xml:space="preserve">  F40020010</t>
  </si>
  <si>
    <t xml:space="preserve">    Saņemtie īstermiņa aizņēmumi</t>
  </si>
  <si>
    <t xml:space="preserve">    F40120010</t>
  </si>
  <si>
    <t xml:space="preserve">    Saņemtie vidēja termiņa aizņēmumi</t>
  </si>
  <si>
    <t xml:space="preserve">    F40220010</t>
  </si>
  <si>
    <t xml:space="preserve">    Saņemtie ilgtermiņa aizņēmumi</t>
  </si>
  <si>
    <t xml:space="preserve">    F40320010</t>
  </si>
  <si>
    <t xml:space="preserve">  F40020020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</si>
</sst>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color indexed="8"/>
      <name val="Times New Roman"/>
      <family val="1"/>
      <charset val="186"/>
    </font>
    <font>
      <sz val="12"/>
      <color indexed="8"/>
      <name val="f6"/>
      <family val="2"/>
      <charset val="186"/>
    </font>
    <font>
      <b/>
      <sz val="12"/>
      <color indexed="8"/>
      <name val="Times New Roman"/>
      <family val="1"/>
      <charset val="186"/>
    </font>
    <font>
      <b/>
      <i/>
      <sz val="12"/>
      <color indexed="8"/>
      <name val="Times New Roman"/>
      <family val="1"/>
      <charset val="186"/>
    </font>
    <font>
      <i/>
      <sz val="12"/>
      <color indexed="8"/>
      <name val="Times New Roman"/>
      <family val="1"/>
      <charset val="186"/>
    </font>
    <font>
      <b/>
      <i/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0"/>
      <color indexed="8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i/>
      <sz val="12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i/>
      <sz val="13"/>
      <color indexed="8"/>
      <name val="Times New Roman"/>
      <family val="1"/>
      <charset val="186"/>
    </font>
    <font>
      <i/>
      <sz val="12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i/>
      <sz val="13"/>
      <color theme="1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i/>
      <sz val="8"/>
      <color indexed="63"/>
      <name val="Times New Roman"/>
      <family val="1"/>
      <charset val="186"/>
    </font>
    <font>
      <b/>
      <i/>
      <sz val="10"/>
      <color indexed="63"/>
      <name val="Times New Roman"/>
      <family val="1"/>
      <charset val="186"/>
    </font>
    <font>
      <b/>
      <sz val="8"/>
      <color indexed="63"/>
      <name val="Times New Roman"/>
      <family val="1"/>
      <charset val="186"/>
    </font>
    <font>
      <b/>
      <sz val="10"/>
      <color indexed="63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color indexed="63"/>
      <name val="Times New Roman"/>
      <family val="1"/>
      <charset val="186"/>
    </font>
    <font>
      <sz val="10"/>
      <color indexed="63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i/>
      <sz val="8"/>
      <name val="Times New Roman"/>
      <family val="1"/>
      <charset val="186"/>
    </font>
    <font>
      <i/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rgb="FF000000"/>
      <name val="Arial"/>
      <family val="2"/>
      <charset val="186"/>
    </font>
    <font>
      <i/>
      <sz val="11"/>
      <color rgb="FF000000"/>
      <name val="Times New Roman"/>
      <family val="1"/>
      <charset val="186"/>
    </font>
    <font>
      <b/>
      <i/>
      <sz val="11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4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0" tint="-4.986724448377941E-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theme="2" tint="-9.9887081514938816E-2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280">
    <xf numFmtId="0" fontId="0" fillId="0" borderId="0" xfId="0"/>
    <xf numFmtId="49" fontId="45" fillId="0" borderId="6" xfId="0" applyNumberFormat="1" applyFont="1" applyBorder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right"/>
    </xf>
    <xf numFmtId="0" fontId="1" fillId="0" borderId="0" xfId="0" applyFont="1"/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left" wrapText="1"/>
    </xf>
    <xf numFmtId="2" fontId="2" fillId="0" borderId="6" xfId="0" applyNumberFormat="1" applyFont="1" applyBorder="1" applyAlignment="1">
      <alignment horizontal="right" wrapText="1"/>
    </xf>
    <xf numFmtId="0" fontId="4" fillId="0" borderId="6" xfId="0" applyFont="1" applyBorder="1" applyAlignment="1">
      <alignment horizontal="center" wrapText="1"/>
    </xf>
    <xf numFmtId="0" fontId="5" fillId="0" borderId="6" xfId="0" applyFont="1" applyBorder="1" applyAlignment="1">
      <alignment horizontal="left" wrapText="1"/>
    </xf>
    <xf numFmtId="2" fontId="4" fillId="0" borderId="6" xfId="0" applyNumberFormat="1" applyFont="1" applyBorder="1" applyAlignment="1">
      <alignment horizontal="right" wrapText="1"/>
    </xf>
    <xf numFmtId="2" fontId="5" fillId="0" borderId="6" xfId="0" applyNumberFormat="1" applyFont="1" applyBorder="1" applyAlignment="1">
      <alignment horizontal="right" wrapText="1"/>
    </xf>
    <xf numFmtId="0" fontId="2" fillId="0" borderId="0" xfId="0" applyFont="1" applyAlignment="1">
      <alignment horizontal="left" wrapText="1"/>
    </xf>
    <xf numFmtId="0" fontId="10" fillId="0" borderId="0" xfId="0" applyFont="1"/>
    <xf numFmtId="0" fontId="11" fillId="0" borderId="0" xfId="0" applyFont="1"/>
    <xf numFmtId="0" fontId="4" fillId="0" borderId="6" xfId="0" applyFont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right" wrapText="1"/>
    </xf>
    <xf numFmtId="2" fontId="2" fillId="2" borderId="5" xfId="0" applyNumberFormat="1" applyFont="1" applyFill="1" applyBorder="1" applyAlignment="1">
      <alignment horizontal="right" wrapText="1"/>
    </xf>
    <xf numFmtId="0" fontId="12" fillId="0" borderId="0" xfId="0" applyFont="1"/>
    <xf numFmtId="0" fontId="19" fillId="0" borderId="6" xfId="0" applyFont="1" applyBorder="1" applyAlignment="1">
      <alignment horizontal="left" wrapText="1"/>
    </xf>
    <xf numFmtId="2" fontId="19" fillId="0" borderId="6" xfId="0" applyNumberFormat="1" applyFont="1" applyBorder="1" applyAlignment="1">
      <alignment horizontal="right" wrapText="1"/>
    </xf>
    <xf numFmtId="0" fontId="0" fillId="2" borderId="0" xfId="0" applyFill="1"/>
    <xf numFmtId="0" fontId="12" fillId="2" borderId="0" xfId="0" applyFont="1" applyFill="1"/>
    <xf numFmtId="0" fontId="16" fillId="0" borderId="6" xfId="0" applyFont="1" applyBorder="1"/>
    <xf numFmtId="0" fontId="14" fillId="0" borderId="0" xfId="0" applyFont="1" applyAlignment="1">
      <alignment horizontal="right"/>
    </xf>
    <xf numFmtId="2" fontId="14" fillId="0" borderId="6" xfId="0" applyNumberFormat="1" applyFont="1" applyBorder="1"/>
    <xf numFmtId="0" fontId="10" fillId="0" borderId="6" xfId="0" applyFont="1" applyBorder="1"/>
    <xf numFmtId="0" fontId="5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wrapText="1"/>
    </xf>
    <xf numFmtId="0" fontId="23" fillId="0" borderId="0" xfId="0" applyFont="1"/>
    <xf numFmtId="0" fontId="10" fillId="0" borderId="6" xfId="0" applyFont="1" applyBorder="1" applyAlignment="1">
      <alignment horizontal="right"/>
    </xf>
    <xf numFmtId="0" fontId="2" fillId="0" borderId="6" xfId="0" applyFont="1" applyBorder="1" applyAlignment="1">
      <alignment wrapText="1"/>
    </xf>
    <xf numFmtId="2" fontId="15" fillId="0" borderId="0" xfId="0" applyNumberFormat="1" applyFont="1"/>
    <xf numFmtId="0" fontId="8" fillId="2" borderId="6" xfId="0" applyFont="1" applyFill="1" applyBorder="1" applyAlignment="1">
      <alignment horizontal="center" vertical="center" wrapText="1"/>
    </xf>
    <xf numFmtId="2" fontId="26" fillId="2" borderId="6" xfId="0" applyNumberFormat="1" applyFont="1" applyFill="1" applyBorder="1"/>
    <xf numFmtId="0" fontId="7" fillId="0" borderId="3" xfId="0" applyFont="1" applyBorder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7" fillId="0" borderId="7" xfId="0" applyFont="1" applyBorder="1" applyAlignment="1">
      <alignment horizontal="center" wrapText="1"/>
    </xf>
    <xf numFmtId="0" fontId="27" fillId="0" borderId="6" xfId="0" applyFont="1" applyBorder="1" applyAlignment="1">
      <alignment horizontal="left" wrapText="1"/>
    </xf>
    <xf numFmtId="49" fontId="36" fillId="3" borderId="6" xfId="0" applyNumberFormat="1" applyFont="1" applyFill="1" applyBorder="1" applyAlignment="1">
      <alignment horizontal="left" vertical="center" wrapText="1" shrinkToFit="1"/>
    </xf>
    <xf numFmtId="49" fontId="37" fillId="3" borderId="6" xfId="0" applyNumberFormat="1" applyFont="1" applyFill="1" applyBorder="1" applyAlignment="1">
      <alignment horizontal="left" vertical="center" wrapText="1" shrinkToFit="1"/>
    </xf>
    <xf numFmtId="3" fontId="37" fillId="2" borderId="6" xfId="0" applyNumberFormat="1" applyFont="1" applyFill="1" applyBorder="1" applyAlignment="1">
      <alignment horizontal="right" vertical="center" wrapText="1" shrinkToFit="1"/>
    </xf>
    <xf numFmtId="3" fontId="11" fillId="2" borderId="6" xfId="0" applyNumberFormat="1" applyFont="1" applyFill="1" applyBorder="1" applyAlignment="1">
      <alignment horizontal="right" vertical="center"/>
    </xf>
    <xf numFmtId="49" fontId="37" fillId="2" borderId="6" xfId="0" applyNumberFormat="1" applyFont="1" applyFill="1" applyBorder="1" applyAlignment="1">
      <alignment horizontal="left" vertical="center" wrapText="1" shrinkToFit="1"/>
    </xf>
    <xf numFmtId="3" fontId="38" fillId="2" borderId="6" xfId="0" applyNumberFormat="1" applyFont="1" applyFill="1" applyBorder="1" applyAlignment="1">
      <alignment horizontal="right" vertical="center" wrapText="1" shrinkToFit="1"/>
    </xf>
    <xf numFmtId="3" fontId="28" fillId="2" borderId="6" xfId="0" applyNumberFormat="1" applyFont="1" applyFill="1" applyBorder="1" applyAlignment="1">
      <alignment horizontal="right" vertical="center"/>
    </xf>
    <xf numFmtId="49" fontId="36" fillId="2" borderId="6" xfId="0" applyNumberFormat="1" applyFont="1" applyFill="1" applyBorder="1" applyAlignment="1">
      <alignment horizontal="left" vertical="center" wrapText="1" shrinkToFit="1"/>
    </xf>
    <xf numFmtId="3" fontId="38" fillId="2" borderId="8" xfId="0" applyNumberFormat="1" applyFont="1" applyFill="1" applyBorder="1" applyAlignment="1">
      <alignment horizontal="right" vertical="center" wrapText="1" shrinkToFit="1"/>
    </xf>
    <xf numFmtId="3" fontId="28" fillId="2" borderId="9" xfId="0" applyNumberFormat="1" applyFont="1" applyFill="1" applyBorder="1" applyAlignment="1">
      <alignment horizontal="right" vertical="center"/>
    </xf>
    <xf numFmtId="49" fontId="40" fillId="3" borderId="6" xfId="0" applyNumberFormat="1" applyFont="1" applyFill="1" applyBorder="1" applyAlignment="1">
      <alignment horizontal="left" vertical="center" wrapText="1" shrinkToFit="1"/>
    </xf>
    <xf numFmtId="49" fontId="38" fillId="3" borderId="6" xfId="0" applyNumberFormat="1" applyFont="1" applyFill="1" applyBorder="1" applyAlignment="1">
      <alignment horizontal="left" vertical="center" wrapText="1" shrinkToFit="1"/>
    </xf>
    <xf numFmtId="3" fontId="41" fillId="2" borderId="6" xfId="0" applyNumberFormat="1" applyFont="1" applyFill="1" applyBorder="1" applyAlignment="1">
      <alignment horizontal="right" vertical="center" wrapText="1" shrinkToFit="1"/>
    </xf>
    <xf numFmtId="3" fontId="41" fillId="3" borderId="6" xfId="0" applyNumberFormat="1" applyFont="1" applyFill="1" applyBorder="1" applyAlignment="1">
      <alignment horizontal="right" vertical="center" wrapText="1" shrinkToFit="1"/>
    </xf>
    <xf numFmtId="3" fontId="33" fillId="2" borderId="6" xfId="0" applyNumberFormat="1" applyFont="1" applyFill="1" applyBorder="1"/>
    <xf numFmtId="3" fontId="42" fillId="2" borderId="6" xfId="0" applyNumberFormat="1" applyFont="1" applyFill="1" applyBorder="1" applyAlignment="1">
      <alignment horizontal="right" vertical="center" wrapText="1" shrinkToFit="1"/>
    </xf>
    <xf numFmtId="3" fontId="42" fillId="3" borderId="6" xfId="0" applyNumberFormat="1" applyFont="1" applyFill="1" applyBorder="1" applyAlignment="1">
      <alignment horizontal="right" vertical="center" wrapText="1" shrinkToFit="1"/>
    </xf>
    <xf numFmtId="3" fontId="38" fillId="3" borderId="6" xfId="0" applyNumberFormat="1" applyFont="1" applyFill="1" applyBorder="1" applyAlignment="1">
      <alignment horizontal="right" vertical="center" wrapText="1" shrinkToFit="1"/>
    </xf>
    <xf numFmtId="3" fontId="11" fillId="2" borderId="6" xfId="0" applyNumberFormat="1" applyFont="1" applyFill="1" applyBorder="1"/>
    <xf numFmtId="3" fontId="38" fillId="4" borderId="6" xfId="0" applyNumberFormat="1" applyFont="1" applyFill="1" applyBorder="1" applyAlignment="1">
      <alignment horizontal="right" vertical="center" wrapText="1" shrinkToFit="1"/>
    </xf>
    <xf numFmtId="49" fontId="43" fillId="5" borderId="6" xfId="0" applyNumberFormat="1" applyFont="1" applyFill="1" applyBorder="1" applyAlignment="1">
      <alignment horizontal="left" vertical="center" wrapText="1" shrinkToFit="1"/>
    </xf>
    <xf numFmtId="49" fontId="41" fillId="5" borderId="6" xfId="0" applyNumberFormat="1" applyFont="1" applyFill="1" applyBorder="1" applyAlignment="1">
      <alignment horizontal="left" vertical="center" wrapText="1" shrinkToFit="1"/>
    </xf>
    <xf numFmtId="3" fontId="41" fillId="4" borderId="6" xfId="0" applyNumberFormat="1" applyFont="1" applyFill="1" applyBorder="1" applyAlignment="1">
      <alignment horizontal="right" vertical="center" wrapText="1" shrinkToFit="1"/>
    </xf>
    <xf numFmtId="3" fontId="41" fillId="5" borderId="6" xfId="0" applyNumberFormat="1" applyFont="1" applyFill="1" applyBorder="1" applyAlignment="1">
      <alignment horizontal="right" vertical="center" wrapText="1" shrinkToFit="1"/>
    </xf>
    <xf numFmtId="3" fontId="28" fillId="4" borderId="6" xfId="0" applyNumberFormat="1" applyFont="1" applyFill="1" applyBorder="1"/>
    <xf numFmtId="2" fontId="14" fillId="0" borderId="6" xfId="0" applyNumberFormat="1" applyFont="1" applyBorder="1" applyAlignment="1">
      <alignment horizontal="right"/>
    </xf>
    <xf numFmtId="0" fontId="2" fillId="0" borderId="6" xfId="0" applyFont="1" applyBorder="1" applyAlignment="1">
      <alignment horizontal="left" vertical="top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5" fillId="0" borderId="6" xfId="0" applyNumberFormat="1" applyFont="1" applyBorder="1" applyAlignment="1">
      <alignment horizontal="right" vertical="center" wrapText="1"/>
    </xf>
    <xf numFmtId="2" fontId="2" fillId="2" borderId="6" xfId="0" applyNumberFormat="1" applyFont="1" applyFill="1" applyBorder="1" applyAlignment="1">
      <alignment horizontal="right" vertical="center" wrapText="1"/>
    </xf>
    <xf numFmtId="2" fontId="24" fillId="2" borderId="6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right" vertical="center"/>
    </xf>
    <xf numFmtId="2" fontId="10" fillId="2" borderId="6" xfId="0" applyNumberFormat="1" applyFont="1" applyFill="1" applyBorder="1" applyAlignment="1">
      <alignment horizontal="right" vertical="center" wrapText="1"/>
    </xf>
    <xf numFmtId="0" fontId="10" fillId="2" borderId="6" xfId="0" applyFont="1" applyFill="1" applyBorder="1" applyAlignment="1">
      <alignment vertical="top" wrapText="1"/>
    </xf>
    <xf numFmtId="0" fontId="24" fillId="2" borderId="6" xfId="0" applyFont="1" applyFill="1" applyBorder="1" applyAlignment="1">
      <alignment vertical="top" wrapText="1"/>
    </xf>
    <xf numFmtId="0" fontId="32" fillId="6" borderId="6" xfId="0" applyFont="1" applyFill="1" applyBorder="1" applyAlignment="1">
      <alignment horizontal="center" vertical="center" wrapText="1" shrinkToFit="1"/>
    </xf>
    <xf numFmtId="0" fontId="29" fillId="6" borderId="6" xfId="0" applyFont="1" applyFill="1" applyBorder="1" applyAlignment="1">
      <alignment horizontal="center" vertical="center" wrapText="1" shrinkToFit="1"/>
    </xf>
    <xf numFmtId="0" fontId="30" fillId="6" borderId="6" xfId="0" applyFont="1" applyFill="1" applyBorder="1" applyAlignment="1">
      <alignment horizontal="center" vertical="center" wrapText="1" shrinkToFit="1"/>
    </xf>
    <xf numFmtId="0" fontId="31" fillId="6" borderId="6" xfId="0" applyFont="1" applyFill="1" applyBorder="1" applyAlignment="1">
      <alignment horizontal="center" vertical="center" wrapText="1" shrinkToFit="1"/>
    </xf>
    <xf numFmtId="0" fontId="33" fillId="6" borderId="6" xfId="0" applyFont="1" applyFill="1" applyBorder="1" applyAlignment="1">
      <alignment horizontal="center" vertical="center"/>
    </xf>
    <xf numFmtId="0" fontId="34" fillId="6" borderId="6" xfId="0" applyFont="1" applyFill="1" applyBorder="1" applyAlignment="1">
      <alignment horizontal="center" vertical="center" wrapText="1" shrinkToFit="1"/>
    </xf>
    <xf numFmtId="0" fontId="35" fillId="6" borderId="6" xfId="0" applyFont="1" applyFill="1" applyBorder="1" applyAlignment="1">
      <alignment horizontal="center" vertical="center" wrapText="1" shrinkToFit="1"/>
    </xf>
    <xf numFmtId="49" fontId="35" fillId="6" borderId="6" xfId="0" applyNumberFormat="1" applyFont="1" applyFill="1" applyBorder="1" applyAlignment="1">
      <alignment horizontal="center" vertical="center" wrapText="1" shrinkToFit="1"/>
    </xf>
    <xf numFmtId="0" fontId="11" fillId="6" borderId="6" xfId="0" applyFont="1" applyFill="1" applyBorder="1"/>
    <xf numFmtId="3" fontId="28" fillId="4" borderId="6" xfId="0" applyNumberFormat="1" applyFont="1" applyFill="1" applyBorder="1" applyAlignment="1">
      <alignment horizontal="right" vertical="center"/>
    </xf>
    <xf numFmtId="49" fontId="38" fillId="2" borderId="8" xfId="0" applyNumberFormat="1" applyFont="1" applyFill="1" applyBorder="1" applyAlignment="1">
      <alignment horizontal="center" vertical="center" wrapText="1" shrinkToFit="1"/>
    </xf>
    <xf numFmtId="49" fontId="39" fillId="2" borderId="10" xfId="0" applyNumberFormat="1" applyFont="1" applyFill="1" applyBorder="1" applyAlignment="1">
      <alignment horizontal="center" vertical="center" wrapText="1" shrinkToFit="1"/>
    </xf>
    <xf numFmtId="49" fontId="37" fillId="3" borderId="6" xfId="0" applyNumberFormat="1" applyFont="1" applyFill="1" applyBorder="1" applyAlignment="1">
      <alignment horizontal="left" vertical="top" wrapText="1" shrinkToFit="1"/>
    </xf>
    <xf numFmtId="49" fontId="37" fillId="2" borderId="6" xfId="0" applyNumberFormat="1" applyFont="1" applyFill="1" applyBorder="1" applyAlignment="1">
      <alignment horizontal="left" vertical="top" wrapText="1" shrinkToFit="1"/>
    </xf>
    <xf numFmtId="0" fontId="21" fillId="0" borderId="0" xfId="0" applyFont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49" fontId="36" fillId="3" borderId="6" xfId="0" applyNumberFormat="1" applyFont="1" applyFill="1" applyBorder="1" applyAlignment="1">
      <alignment horizontal="left" vertical="top" wrapText="1" shrinkToFit="1"/>
    </xf>
    <xf numFmtId="3" fontId="37" fillId="2" borderId="6" xfId="0" applyNumberFormat="1" applyFont="1" applyFill="1" applyBorder="1" applyAlignment="1">
      <alignment horizontal="right" vertical="top" wrapText="1" shrinkToFit="1"/>
    </xf>
    <xf numFmtId="3" fontId="37" fillId="3" borderId="6" xfId="0" applyNumberFormat="1" applyFont="1" applyFill="1" applyBorder="1" applyAlignment="1">
      <alignment horizontal="right" vertical="top" wrapText="1" shrinkToFit="1"/>
    </xf>
    <xf numFmtId="3" fontId="11" fillId="2" borderId="6" xfId="0" applyNumberFormat="1" applyFont="1" applyFill="1" applyBorder="1" applyAlignment="1">
      <alignment horizontal="right" vertical="top"/>
    </xf>
    <xf numFmtId="49" fontId="36" fillId="2" borderId="6" xfId="0" applyNumberFormat="1" applyFont="1" applyFill="1" applyBorder="1" applyAlignment="1">
      <alignment horizontal="left" vertical="top" wrapText="1" shrinkToFit="1"/>
    </xf>
    <xf numFmtId="49" fontId="36" fillId="3" borderId="2" xfId="0" applyNumberFormat="1" applyFont="1" applyFill="1" applyBorder="1" applyAlignment="1">
      <alignment horizontal="left" vertical="top" wrapText="1" shrinkToFit="1"/>
    </xf>
    <xf numFmtId="3" fontId="41" fillId="2" borderId="6" xfId="0" applyNumberFormat="1" applyFont="1" applyFill="1" applyBorder="1" applyAlignment="1">
      <alignment horizontal="right" vertical="top" wrapText="1" shrinkToFit="1"/>
    </xf>
    <xf numFmtId="3" fontId="41" fillId="3" borderId="6" xfId="0" applyNumberFormat="1" applyFont="1" applyFill="1" applyBorder="1" applyAlignment="1">
      <alignment horizontal="right" vertical="top" wrapText="1" shrinkToFit="1"/>
    </xf>
    <xf numFmtId="3" fontId="33" fillId="2" borderId="6" xfId="0" applyNumberFormat="1" applyFont="1" applyFill="1" applyBorder="1" applyAlignment="1">
      <alignment horizontal="right" vertical="top"/>
    </xf>
    <xf numFmtId="3" fontId="11" fillId="2" borderId="6" xfId="0" applyNumberFormat="1" applyFont="1" applyFill="1" applyBorder="1" applyAlignment="1">
      <alignment vertical="top"/>
    </xf>
    <xf numFmtId="3" fontId="38" fillId="3" borderId="6" xfId="0" applyNumberFormat="1" applyFont="1" applyFill="1" applyBorder="1" applyAlignment="1">
      <alignment horizontal="right" vertical="top" wrapText="1" shrinkToFit="1"/>
    </xf>
    <xf numFmtId="0" fontId="2" fillId="0" borderId="4" xfId="0" applyFont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left" wrapText="1"/>
    </xf>
    <xf numFmtId="0" fontId="11" fillId="2" borderId="0" xfId="0" applyFont="1" applyFill="1"/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wrapText="1"/>
    </xf>
    <xf numFmtId="2" fontId="14" fillId="2" borderId="6" xfId="0" applyNumberFormat="1" applyFont="1" applyFill="1" applyBorder="1"/>
    <xf numFmtId="0" fontId="10" fillId="0" borderId="0" xfId="0" applyFont="1" applyAlignment="1">
      <alignment wrapText="1"/>
    </xf>
    <xf numFmtId="0" fontId="45" fillId="0" borderId="0" xfId="0" applyFont="1" applyProtection="1">
      <protection locked="0"/>
    </xf>
    <xf numFmtId="0" fontId="45" fillId="0" borderId="0" xfId="0" applyFont="1"/>
    <xf numFmtId="0" fontId="46" fillId="0" borderId="0" xfId="0" applyFont="1"/>
    <xf numFmtId="49" fontId="45" fillId="0" borderId="11" xfId="0" applyNumberFormat="1" applyFont="1" applyBorder="1" applyAlignment="1" applyProtection="1">
      <alignment horizontal="center" vertical="center"/>
      <protection locked="0"/>
    </xf>
    <xf numFmtId="0" fontId="47" fillId="0" borderId="0" xfId="0" applyFont="1" applyAlignment="1" applyProtection="1">
      <alignment horizontal="right" vertical="top"/>
      <protection locked="0"/>
    </xf>
    <xf numFmtId="0" fontId="20" fillId="0" borderId="0" xfId="0" applyFont="1" applyAlignment="1">
      <alignment horizontal="centerContinuous" wrapText="1"/>
    </xf>
    <xf numFmtId="0" fontId="20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wrapText="1"/>
    </xf>
    <xf numFmtId="0" fontId="45" fillId="0" borderId="0" xfId="0" applyFont="1" applyAlignment="1">
      <alignment horizontal="centerContinuous"/>
    </xf>
    <xf numFmtId="0" fontId="45" fillId="0" borderId="0" xfId="0" applyFont="1" applyAlignment="1">
      <alignment horizontal="center"/>
    </xf>
    <xf numFmtId="49" fontId="45" fillId="0" borderId="0" xfId="0" applyNumberFormat="1" applyFont="1" applyAlignment="1" applyProtection="1">
      <alignment vertical="center" wrapText="1"/>
      <protection locked="0"/>
    </xf>
    <xf numFmtId="49" fontId="47" fillId="0" borderId="0" xfId="0" applyNumberFormat="1" applyFont="1" applyAlignment="1">
      <alignment vertical="center" wrapText="1"/>
    </xf>
    <xf numFmtId="0" fontId="47" fillId="0" borderId="0" xfId="0" applyFont="1" applyAlignment="1" applyProtection="1">
      <alignment vertical="center"/>
      <protection locked="0"/>
    </xf>
    <xf numFmtId="0" fontId="45" fillId="0" borderId="0" xfId="0" applyFont="1" applyAlignment="1">
      <alignment vertical="center"/>
    </xf>
    <xf numFmtId="0" fontId="45" fillId="7" borderId="6" xfId="0" applyFont="1" applyFill="1" applyBorder="1" applyAlignment="1">
      <alignment horizontal="center" vertical="center" wrapText="1"/>
    </xf>
    <xf numFmtId="49" fontId="45" fillId="7" borderId="6" xfId="0" applyNumberFormat="1" applyFont="1" applyFill="1" applyBorder="1" applyAlignment="1">
      <alignment horizontal="center" wrapText="1"/>
    </xf>
    <xf numFmtId="0" fontId="45" fillId="7" borderId="6" xfId="0" applyFont="1" applyFill="1" applyBorder="1" applyAlignment="1">
      <alignment horizontal="center" wrapText="1"/>
    </xf>
    <xf numFmtId="49" fontId="20" fillId="0" borderId="6" xfId="0" applyNumberFormat="1" applyFont="1" applyBorder="1" applyAlignment="1">
      <alignment vertical="center" wrapText="1"/>
    </xf>
    <xf numFmtId="49" fontId="20" fillId="0" borderId="6" xfId="0" applyNumberFormat="1" applyFont="1" applyBorder="1" applyAlignment="1">
      <alignment horizontal="left" vertical="center" wrapText="1"/>
    </xf>
    <xf numFmtId="0" fontId="45" fillId="0" borderId="6" xfId="0" applyFont="1" applyBorder="1" applyAlignment="1">
      <alignment horizontal="centerContinuous" vertical="center"/>
    </xf>
    <xf numFmtId="49" fontId="20" fillId="8" borderId="6" xfId="0" applyNumberFormat="1" applyFont="1" applyFill="1" applyBorder="1" applyAlignment="1">
      <alignment horizontal="left" vertical="center" wrapText="1"/>
    </xf>
    <xf numFmtId="0" fontId="45" fillId="8" borderId="6" xfId="0" applyFont="1" applyFill="1" applyBorder="1" applyAlignment="1">
      <alignment horizontal="centerContinuous" vertical="center"/>
    </xf>
    <xf numFmtId="49" fontId="45" fillId="0" borderId="6" xfId="0" applyNumberFormat="1" applyFont="1" applyBorder="1" applyAlignment="1" applyProtection="1">
      <alignment horizontal="center" vertical="center" wrapText="1"/>
      <protection locked="0"/>
    </xf>
    <xf numFmtId="3" fontId="45" fillId="0" borderId="6" xfId="0" applyNumberFormat="1" applyFont="1" applyBorder="1" applyAlignment="1" applyProtection="1">
      <alignment horizontal="right" vertical="center"/>
      <protection locked="0"/>
    </xf>
    <xf numFmtId="3" fontId="20" fillId="0" borderId="6" xfId="0" applyNumberFormat="1" applyFont="1" applyBorder="1" applyAlignment="1">
      <alignment horizontal="right" vertical="center" wrapText="1"/>
    </xf>
    <xf numFmtId="49" fontId="20" fillId="0" borderId="6" xfId="0" applyNumberFormat="1" applyFont="1" applyBorder="1" applyAlignment="1" applyProtection="1">
      <alignment horizontal="center" vertical="center" wrapText="1"/>
      <protection locked="0"/>
    </xf>
    <xf numFmtId="4" fontId="45" fillId="0" borderId="6" xfId="0" applyNumberFormat="1" applyFont="1" applyBorder="1" applyAlignment="1">
      <alignment horizontal="right" vertical="center" wrapText="1"/>
    </xf>
    <xf numFmtId="0" fontId="45" fillId="0" borderId="6" xfId="0" applyFont="1" applyBorder="1" applyAlignment="1">
      <alignment horizontal="right" vertical="center" wrapText="1"/>
    </xf>
    <xf numFmtId="0" fontId="45" fillId="0" borderId="0" xfId="0" applyFont="1" applyAlignment="1" applyProtection="1">
      <alignment vertical="center"/>
      <protection locked="0"/>
    </xf>
    <xf numFmtId="3" fontId="49" fillId="3" borderId="6" xfId="0" applyNumberFormat="1" applyFont="1" applyFill="1" applyBorder="1" applyAlignment="1" applyProtection="1">
      <alignment horizontal="right" vertical="center"/>
      <protection locked="0"/>
    </xf>
    <xf numFmtId="3" fontId="45" fillId="0" borderId="0" xfId="0" applyNumberFormat="1" applyFont="1" applyProtection="1">
      <protection locked="0"/>
    </xf>
    <xf numFmtId="0" fontId="44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1" fillId="0" borderId="6" xfId="0" applyFont="1" applyBorder="1" applyAlignment="1">
      <alignment wrapText="1"/>
    </xf>
    <xf numFmtId="49" fontId="38" fillId="2" borderId="6" xfId="0" applyNumberFormat="1" applyFont="1" applyFill="1" applyBorder="1" applyAlignment="1">
      <alignment horizontal="center" vertical="center" wrapText="1" shrinkToFit="1"/>
    </xf>
    <xf numFmtId="0" fontId="50" fillId="0" borderId="6" xfId="0" applyFont="1" applyBorder="1" applyAlignment="1">
      <alignment horizontal="center" vertical="center" wrapText="1"/>
    </xf>
    <xf numFmtId="2" fontId="51" fillId="0" borderId="6" xfId="0" applyNumberFormat="1" applyFont="1" applyBorder="1" applyAlignment="1">
      <alignment horizontal="center" vertical="center" wrapText="1"/>
    </xf>
    <xf numFmtId="0" fontId="52" fillId="0" borderId="12" xfId="0" applyFont="1" applyBorder="1" applyAlignment="1">
      <alignment horizontal="center" wrapText="1"/>
    </xf>
    <xf numFmtId="2" fontId="26" fillId="0" borderId="6" xfId="0" applyNumberFormat="1" applyFont="1" applyBorder="1" applyAlignment="1">
      <alignment horizontal="right" vertical="center" wrapText="1"/>
    </xf>
    <xf numFmtId="2" fontId="53" fillId="0" borderId="6" xfId="0" applyNumberFormat="1" applyFont="1" applyBorder="1" applyAlignment="1">
      <alignment horizontal="right" wrapText="1"/>
    </xf>
    <xf numFmtId="0" fontId="53" fillId="0" borderId="0" xfId="0" applyFont="1"/>
    <xf numFmtId="0" fontId="12" fillId="0" borderId="6" xfId="0" applyFont="1" applyBorder="1" applyAlignment="1">
      <alignment wrapText="1"/>
    </xf>
    <xf numFmtId="0" fontId="19" fillId="0" borderId="6" xfId="0" applyFont="1" applyBorder="1" applyAlignment="1">
      <alignment wrapText="1"/>
    </xf>
    <xf numFmtId="0" fontId="12" fillId="0" borderId="6" xfId="0" applyFont="1" applyBorder="1" applyAlignment="1">
      <alignment horizontal="left"/>
    </xf>
    <xf numFmtId="2" fontId="53" fillId="0" borderId="6" xfId="0" applyNumberFormat="1" applyFont="1" applyBorder="1"/>
    <xf numFmtId="2" fontId="2" fillId="2" borderId="5" xfId="0" applyNumberFormat="1" applyFont="1" applyFill="1" applyBorder="1" applyAlignment="1">
      <alignment vertical="center" wrapText="1"/>
    </xf>
    <xf numFmtId="2" fontId="14" fillId="2" borderId="6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32" fillId="2" borderId="6" xfId="0" applyFont="1" applyFill="1" applyBorder="1" applyAlignment="1">
      <alignment horizontal="center" vertical="center" wrapText="1" shrinkToFit="1"/>
    </xf>
    <xf numFmtId="0" fontId="35" fillId="2" borderId="6" xfId="0" applyFont="1" applyFill="1" applyBorder="1" applyAlignment="1">
      <alignment horizontal="center" vertical="center" wrapText="1" shrinkToFit="1"/>
    </xf>
    <xf numFmtId="2" fontId="16" fillId="0" borderId="4" xfId="0" applyNumberFormat="1" applyFont="1" applyBorder="1"/>
    <xf numFmtId="0" fontId="0" fillId="2" borderId="0" xfId="0" applyFill="1" applyAlignment="1">
      <alignment vertical="center"/>
    </xf>
    <xf numFmtId="0" fontId="2" fillId="0" borderId="0" xfId="0" applyFont="1" applyAlignment="1">
      <alignment horizontal="right" wrapText="1"/>
    </xf>
    <xf numFmtId="0" fontId="14" fillId="0" borderId="0" xfId="0" applyFont="1" applyAlignment="1">
      <alignment horizontal="center"/>
    </xf>
    <xf numFmtId="0" fontId="0" fillId="0" borderId="0" xfId="0"/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10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25" fillId="0" borderId="0" xfId="0" applyFont="1" applyAlignment="1">
      <alignment horizontal="center" vertical="center"/>
    </xf>
    <xf numFmtId="0" fontId="10" fillId="0" borderId="0" xfId="0" applyFont="1" applyAlignment="1">
      <alignment horizontal="right" wrapText="1"/>
    </xf>
    <xf numFmtId="0" fontId="16" fillId="0" borderId="0" xfId="0" applyFont="1" applyAlignment="1">
      <alignment horizontal="right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38" fillId="5" borderId="2" xfId="0" applyNumberFormat="1" applyFont="1" applyFill="1" applyBorder="1" applyAlignment="1">
      <alignment horizontal="center" vertical="center" wrapText="1" shrinkToFit="1"/>
    </xf>
    <xf numFmtId="49" fontId="38" fillId="5" borderId="1" xfId="0" applyNumberFormat="1" applyFont="1" applyFill="1" applyBorder="1" applyAlignment="1">
      <alignment horizontal="center" vertical="center" wrapText="1" shrinkToFit="1"/>
    </xf>
    <xf numFmtId="0" fontId="11" fillId="0" borderId="0" xfId="0" applyFont="1" applyAlignment="1">
      <alignment horizontal="right"/>
    </xf>
    <xf numFmtId="0" fontId="28" fillId="0" borderId="0" xfId="0" applyFont="1" applyAlignment="1">
      <alignment horizontal="center"/>
    </xf>
    <xf numFmtId="0" fontId="28" fillId="0" borderId="3" xfId="0" applyFont="1" applyBorder="1" applyAlignment="1">
      <alignment horizontal="center"/>
    </xf>
    <xf numFmtId="0" fontId="30" fillId="6" borderId="6" xfId="0" applyFont="1" applyFill="1" applyBorder="1" applyAlignment="1">
      <alignment horizontal="center" vertical="center" wrapText="1" shrinkToFit="1"/>
    </xf>
    <xf numFmtId="0" fontId="28" fillId="6" borderId="6" xfId="0" applyFont="1" applyFill="1" applyBorder="1" applyAlignment="1">
      <alignment horizontal="center" vertical="center" wrapText="1" shrinkToFit="1"/>
    </xf>
    <xf numFmtId="0" fontId="30" fillId="2" borderId="10" xfId="0" applyFont="1" applyFill="1" applyBorder="1" applyAlignment="1">
      <alignment horizontal="center" vertical="center" wrapText="1" shrinkToFit="1"/>
    </xf>
    <xf numFmtId="0" fontId="30" fillId="2" borderId="8" xfId="0" applyFont="1" applyFill="1" applyBorder="1" applyAlignment="1">
      <alignment horizontal="center" vertical="center" wrapText="1" shrinkToFit="1"/>
    </xf>
    <xf numFmtId="0" fontId="30" fillId="2" borderId="9" xfId="0" applyFont="1" applyFill="1" applyBorder="1" applyAlignment="1">
      <alignment horizontal="center" vertical="center" wrapText="1" shrinkToFit="1"/>
    </xf>
    <xf numFmtId="0" fontId="30" fillId="2" borderId="7" xfId="0" applyFont="1" applyFill="1" applyBorder="1" applyAlignment="1">
      <alignment horizontal="center" vertical="center" wrapText="1" shrinkToFit="1"/>
    </xf>
    <xf numFmtId="0" fontId="30" fillId="2" borderId="3" xfId="0" applyFont="1" applyFill="1" applyBorder="1" applyAlignment="1">
      <alignment horizontal="center" vertical="center" wrapText="1" shrinkToFit="1"/>
    </xf>
    <xf numFmtId="0" fontId="30" fillId="2" borderId="12" xfId="0" applyFont="1" applyFill="1" applyBorder="1" applyAlignment="1">
      <alignment horizontal="center" vertical="center" wrapText="1" shrinkToFit="1"/>
    </xf>
    <xf numFmtId="0" fontId="30" fillId="2" borderId="2" xfId="0" applyFont="1" applyFill="1" applyBorder="1" applyAlignment="1">
      <alignment horizontal="center" vertical="center" wrapText="1" shrinkToFit="1"/>
    </xf>
    <xf numFmtId="0" fontId="30" fillId="2" borderId="13" xfId="0" applyFont="1" applyFill="1" applyBorder="1" applyAlignment="1">
      <alignment horizontal="center" vertical="center" wrapText="1" shrinkToFit="1"/>
    </xf>
    <xf numFmtId="0" fontId="30" fillId="2" borderId="1" xfId="0" applyFont="1" applyFill="1" applyBorder="1" applyAlignment="1">
      <alignment horizontal="center" vertical="center" wrapText="1" shrinkToFit="1"/>
    </xf>
    <xf numFmtId="49" fontId="38" fillId="4" borderId="2" xfId="0" applyNumberFormat="1" applyFont="1" applyFill="1" applyBorder="1" applyAlignment="1">
      <alignment horizontal="center" vertical="center" wrapText="1" shrinkToFit="1"/>
    </xf>
    <xf numFmtId="49" fontId="38" fillId="4" borderId="1" xfId="0" applyNumberFormat="1" applyFont="1" applyFill="1" applyBorder="1" applyAlignment="1">
      <alignment horizontal="center" vertical="center" wrapText="1" shrinkToFit="1"/>
    </xf>
    <xf numFmtId="49" fontId="38" fillId="3" borderId="10" xfId="0" applyNumberFormat="1" applyFont="1" applyFill="1" applyBorder="1" applyAlignment="1">
      <alignment horizontal="center" vertical="center" wrapText="1" shrinkToFit="1"/>
    </xf>
    <xf numFmtId="49" fontId="38" fillId="3" borderId="8" xfId="0" applyNumberFormat="1" applyFont="1" applyFill="1" applyBorder="1" applyAlignment="1">
      <alignment horizontal="center" vertical="center" wrapText="1" shrinkToFit="1"/>
    </xf>
    <xf numFmtId="49" fontId="38" fillId="3" borderId="9" xfId="0" applyNumberFormat="1" applyFont="1" applyFill="1" applyBorder="1" applyAlignment="1">
      <alignment horizontal="center" vertical="center" wrapText="1" shrinkToFit="1"/>
    </xf>
    <xf numFmtId="49" fontId="38" fillId="3" borderId="7" xfId="0" applyNumberFormat="1" applyFont="1" applyFill="1" applyBorder="1" applyAlignment="1">
      <alignment horizontal="center" vertical="center" wrapText="1" shrinkToFit="1"/>
    </xf>
    <xf numFmtId="49" fontId="38" fillId="3" borderId="3" xfId="0" applyNumberFormat="1" applyFont="1" applyFill="1" applyBorder="1" applyAlignment="1">
      <alignment horizontal="center" vertical="center" wrapText="1" shrinkToFit="1"/>
    </xf>
    <xf numFmtId="49" fontId="38" fillId="3" borderId="12" xfId="0" applyNumberFormat="1" applyFont="1" applyFill="1" applyBorder="1" applyAlignment="1">
      <alignment horizontal="center" vertical="center" wrapText="1" shrinkToFit="1"/>
    </xf>
    <xf numFmtId="49" fontId="38" fillId="3" borderId="2" xfId="0" applyNumberFormat="1" applyFont="1" applyFill="1" applyBorder="1" applyAlignment="1">
      <alignment horizontal="center" vertical="center" wrapText="1" shrinkToFit="1"/>
    </xf>
    <xf numFmtId="49" fontId="38" fillId="3" borderId="13" xfId="0" applyNumberFormat="1" applyFont="1" applyFill="1" applyBorder="1" applyAlignment="1">
      <alignment horizontal="center" vertical="center" wrapText="1" shrinkToFit="1"/>
    </xf>
    <xf numFmtId="49" fontId="38" fillId="3" borderId="1" xfId="0" applyNumberFormat="1" applyFont="1" applyFill="1" applyBorder="1" applyAlignment="1">
      <alignment horizontal="center" vertical="center" wrapText="1" shrinkToFit="1"/>
    </xf>
    <xf numFmtId="49" fontId="41" fillId="3" borderId="2" xfId="0" applyNumberFormat="1" applyFont="1" applyFill="1" applyBorder="1" applyAlignment="1">
      <alignment horizontal="center" vertical="center" wrapText="1" shrinkToFit="1"/>
    </xf>
    <xf numFmtId="49" fontId="41" fillId="3" borderId="13" xfId="0" applyNumberFormat="1" applyFont="1" applyFill="1" applyBorder="1" applyAlignment="1">
      <alignment horizontal="center" vertical="center" wrapText="1" shrinkToFit="1"/>
    </xf>
    <xf numFmtId="49" fontId="41" fillId="3" borderId="1" xfId="0" applyNumberFormat="1" applyFont="1" applyFill="1" applyBorder="1" applyAlignment="1">
      <alignment horizontal="center" vertical="center" wrapText="1" shrinkToFit="1"/>
    </xf>
    <xf numFmtId="49" fontId="38" fillId="2" borderId="2" xfId="0" applyNumberFormat="1" applyFont="1" applyFill="1" applyBorder="1" applyAlignment="1">
      <alignment horizontal="center" vertical="center" wrapText="1" shrinkToFit="1"/>
    </xf>
    <xf numFmtId="49" fontId="38" fillId="2" borderId="1" xfId="0" applyNumberFormat="1" applyFont="1" applyFill="1" applyBorder="1" applyAlignment="1">
      <alignment horizontal="center" vertical="center" wrapText="1" shrinkToFit="1"/>
    </xf>
    <xf numFmtId="0" fontId="10" fillId="2" borderId="0" xfId="0" applyFont="1" applyFill="1" applyAlignment="1">
      <alignment horizontal="right"/>
    </xf>
    <xf numFmtId="0" fontId="25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7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4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22" fillId="0" borderId="0" xfId="0" applyFont="1" applyAlignment="1">
      <alignment horizontal="center" wrapText="1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49" fontId="45" fillId="0" borderId="6" xfId="0" applyNumberFormat="1" applyFont="1" applyBorder="1" applyAlignment="1" applyProtection="1">
      <alignment horizontal="left" vertical="center" wrapText="1"/>
      <protection locked="0"/>
    </xf>
    <xf numFmtId="0" fontId="45" fillId="7" borderId="6" xfId="0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>
      <alignment horizontal="center" vertical="center" wrapText="1"/>
    </xf>
    <xf numFmtId="0" fontId="48" fillId="0" borderId="14" xfId="0" applyFont="1" applyBorder="1" applyAlignment="1" applyProtection="1">
      <alignment horizontal="center"/>
      <protection locked="0"/>
    </xf>
    <xf numFmtId="0" fontId="48" fillId="0" borderId="15" xfId="0" applyFont="1" applyBorder="1" applyAlignment="1" applyProtection="1">
      <alignment horizontal="center"/>
      <protection locked="0"/>
    </xf>
    <xf numFmtId="0" fontId="48" fillId="0" borderId="16" xfId="0" applyFont="1" applyBorder="1" applyAlignment="1" applyProtection="1">
      <alignment horizontal="center"/>
      <protection locked="0"/>
    </xf>
    <xf numFmtId="0" fontId="45" fillId="0" borderId="15" xfId="0" applyFont="1" applyBorder="1" applyAlignment="1" applyProtection="1">
      <alignment horizontal="center"/>
      <protection locked="0"/>
    </xf>
    <xf numFmtId="0" fontId="45" fillId="0" borderId="16" xfId="0" applyFont="1" applyBorder="1" applyAlignment="1" applyProtection="1">
      <alignment horizontal="center"/>
      <protection locked="0"/>
    </xf>
    <xf numFmtId="49" fontId="45" fillId="7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55" fillId="0" borderId="0" xfId="0" applyFont="1" applyAlignment="1">
      <alignment horizontal="right"/>
    </xf>
    <xf numFmtId="0" fontId="56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wrapText="1"/>
    </xf>
    <xf numFmtId="0" fontId="2" fillId="9" borderId="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5" fillId="9" borderId="2" xfId="0" applyFont="1" applyFill="1" applyBorder="1" applyAlignment="1">
      <alignment horizontal="center" wrapText="1"/>
    </xf>
    <xf numFmtId="0" fontId="5" fillId="9" borderId="13" xfId="0" applyFont="1" applyFill="1" applyBorder="1" applyAlignment="1">
      <alignment horizontal="center" wrapText="1"/>
    </xf>
    <xf numFmtId="0" fontId="5" fillId="9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58" fillId="0" borderId="0" xfId="0" applyFont="1" applyAlignment="1">
      <alignment horizontal="left" wrapText="1"/>
    </xf>
    <xf numFmtId="0" fontId="1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9" fillId="0" borderId="0" xfId="0" applyFont="1" applyAlignment="1">
      <alignment horizontal="center" wrapText="1"/>
    </xf>
    <xf numFmtId="0" fontId="59" fillId="9" borderId="5" xfId="0" applyFont="1" applyFill="1" applyBorder="1" applyAlignment="1">
      <alignment horizontal="center" vertical="center" wrapText="1"/>
    </xf>
    <xf numFmtId="0" fontId="58" fillId="9" borderId="5" xfId="0" applyFont="1" applyFill="1" applyBorder="1" applyAlignment="1">
      <alignment horizontal="center" vertical="center" wrapText="1"/>
    </xf>
    <xf numFmtId="0" fontId="59" fillId="9" borderId="6" xfId="0" applyFont="1" applyFill="1" applyBorder="1" applyAlignment="1">
      <alignment horizontal="center" vertical="center" wrapText="1"/>
    </xf>
    <xf numFmtId="0" fontId="59" fillId="9" borderId="4" xfId="0" applyFont="1" applyFill="1" applyBorder="1" applyAlignment="1">
      <alignment horizontal="center" vertical="center" wrapText="1"/>
    </xf>
    <xf numFmtId="0" fontId="58" fillId="9" borderId="4" xfId="0" applyFont="1" applyFill="1" applyBorder="1" applyAlignment="1">
      <alignment horizontal="center" vertical="center" wrapText="1"/>
    </xf>
    <xf numFmtId="0" fontId="59" fillId="9" borderId="6" xfId="0" applyFont="1" applyFill="1" applyBorder="1" applyAlignment="1">
      <alignment horizontal="center" wrapText="1"/>
    </xf>
    <xf numFmtId="0" fontId="9" fillId="9" borderId="6" xfId="0" applyFont="1" applyFill="1" applyBorder="1" applyAlignment="1">
      <alignment horizontal="center" wrapText="1"/>
    </xf>
    <xf numFmtId="0" fontId="18" fillId="9" borderId="6" xfId="0" applyFont="1" applyFill="1" applyBorder="1" applyAlignment="1">
      <alignment horizontal="left" wrapText="1"/>
    </xf>
    <xf numFmtId="2" fontId="9" fillId="9" borderId="6" xfId="0" applyNumberFormat="1" applyFont="1" applyFill="1" applyBorder="1" applyAlignment="1">
      <alignment horizontal="right" wrapText="1"/>
    </xf>
    <xf numFmtId="0" fontId="59" fillId="0" borderId="6" xfId="0" applyFont="1" applyBorder="1" applyAlignment="1">
      <alignment horizontal="center" wrapText="1"/>
    </xf>
    <xf numFmtId="0" fontId="58" fillId="0" borderId="6" xfId="0" applyFont="1" applyBorder="1" applyAlignment="1">
      <alignment horizontal="center" wrapText="1"/>
    </xf>
    <xf numFmtId="0" fontId="59" fillId="0" borderId="6" xfId="0" applyFont="1" applyBorder="1" applyAlignment="1">
      <alignment horizontal="left" wrapText="1"/>
    </xf>
    <xf numFmtId="0" fontId="58" fillId="0" borderId="6" xfId="0" applyFont="1" applyBorder="1" applyAlignment="1">
      <alignment horizontal="left" wrapText="1"/>
    </xf>
    <xf numFmtId="2" fontId="59" fillId="0" borderId="6" xfId="0" applyNumberFormat="1" applyFont="1" applyBorder="1" applyAlignment="1">
      <alignment horizontal="right" wrapText="1"/>
    </xf>
    <xf numFmtId="0" fontId="44" fillId="0" borderId="0" xfId="0" applyFont="1"/>
    <xf numFmtId="0" fontId="9" fillId="9" borderId="2" xfId="0" applyFont="1" applyFill="1" applyBorder="1" applyAlignment="1">
      <alignment horizontal="center" wrapText="1"/>
    </xf>
    <xf numFmtId="0" fontId="9" fillId="9" borderId="13" xfId="0" applyFont="1" applyFill="1" applyBorder="1" applyAlignment="1">
      <alignment horizontal="center" wrapText="1"/>
    </xf>
    <xf numFmtId="0" fontId="9" fillId="9" borderId="1" xfId="0" applyFont="1" applyFill="1" applyBorder="1" applyAlignment="1">
      <alignment horizont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FE04B-2C8E-416A-BFEC-69599491F5FC}">
  <sheetPr>
    <pageSetUpPr fitToPage="1"/>
  </sheetPr>
  <dimension ref="A1:E51"/>
  <sheetViews>
    <sheetView workbookViewId="0">
      <selection activeCell="A15" sqref="A15"/>
    </sheetView>
  </sheetViews>
  <sheetFormatPr defaultColWidth="9.140625" defaultRowHeight="15.75"/>
  <cols>
    <col min="1" max="1" width="55.5703125" style="3" customWidth="1"/>
    <col min="2" max="2" width="11.5703125" style="3" customWidth="1"/>
    <col min="3" max="3" width="13.140625" style="3" bestFit="1" customWidth="1"/>
    <col min="4" max="4" width="11.5703125" style="3" bestFit="1" customWidth="1"/>
    <col min="5" max="5" width="13.140625" style="3" bestFit="1" customWidth="1"/>
    <col min="6" max="16384" width="9.140625" style="3"/>
  </cols>
  <sheetData>
    <row r="1" spans="1:5">
      <c r="D1" s="173" t="s">
        <v>948</v>
      </c>
      <c r="E1" s="241"/>
    </row>
    <row r="2" spans="1:5">
      <c r="D2" s="2"/>
      <c r="E2" s="242"/>
    </row>
    <row r="3" spans="1:5">
      <c r="D3" s="2"/>
      <c r="E3" s="242"/>
    </row>
    <row r="4" spans="1:5" ht="33.75" customHeight="1">
      <c r="A4" s="243" t="s">
        <v>998</v>
      </c>
      <c r="B4" s="244"/>
      <c r="C4" s="244"/>
      <c r="D4" s="244"/>
      <c r="E4" s="244"/>
    </row>
    <row r="5" spans="1:5" ht="47.25">
      <c r="A5" s="245" t="s">
        <v>0</v>
      </c>
      <c r="B5" s="245" t="s">
        <v>1</v>
      </c>
      <c r="C5" s="246" t="s">
        <v>999</v>
      </c>
      <c r="D5" s="246" t="s">
        <v>1000</v>
      </c>
      <c r="E5" s="246" t="s">
        <v>1001</v>
      </c>
    </row>
    <row r="6" spans="1:5">
      <c r="A6" s="247"/>
      <c r="B6" s="247"/>
      <c r="C6" s="248" t="s">
        <v>2</v>
      </c>
      <c r="D6" s="248" t="s">
        <v>2</v>
      </c>
      <c r="E6" s="248" t="s">
        <v>2</v>
      </c>
    </row>
    <row r="7" spans="1:5">
      <c r="A7" s="249"/>
      <c r="B7" s="249"/>
      <c r="C7" s="248"/>
      <c r="D7" s="248"/>
      <c r="E7" s="248"/>
    </row>
    <row r="8" spans="1:5">
      <c r="A8" s="250" t="s">
        <v>3</v>
      </c>
      <c r="B8" s="5" t="s">
        <v>4</v>
      </c>
      <c r="C8" s="6">
        <v>34112955</v>
      </c>
      <c r="D8" s="6">
        <v>558904</v>
      </c>
      <c r="E8" s="6">
        <v>34671859</v>
      </c>
    </row>
    <row r="9" spans="1:5">
      <c r="A9" s="250"/>
      <c r="B9" s="5"/>
      <c r="C9" s="6"/>
      <c r="D9" s="6"/>
      <c r="E9" s="6"/>
    </row>
    <row r="10" spans="1:5">
      <c r="A10" s="251" t="s">
        <v>829</v>
      </c>
      <c r="B10" s="251" t="s">
        <v>830</v>
      </c>
      <c r="C10" s="251" t="s">
        <v>831</v>
      </c>
      <c r="D10" s="251" t="s">
        <v>832</v>
      </c>
      <c r="E10" s="251" t="s">
        <v>833</v>
      </c>
    </row>
    <row r="11" spans="1:5">
      <c r="A11" s="5" t="s">
        <v>5</v>
      </c>
      <c r="B11" s="5" t="s">
        <v>6</v>
      </c>
      <c r="C11" s="6">
        <v>10858684</v>
      </c>
      <c r="D11" s="6">
        <v>0</v>
      </c>
      <c r="E11" s="6">
        <v>10858684</v>
      </c>
    </row>
    <row r="12" spans="1:5">
      <c r="A12" s="5" t="s">
        <v>9</v>
      </c>
      <c r="B12" s="5" t="s">
        <v>10</v>
      </c>
      <c r="C12" s="6">
        <v>967000</v>
      </c>
      <c r="D12" s="6">
        <v>0</v>
      </c>
      <c r="E12" s="6">
        <v>967000</v>
      </c>
    </row>
    <row r="13" spans="1:5">
      <c r="A13" s="5" t="s">
        <v>13</v>
      </c>
      <c r="B13" s="5" t="s">
        <v>14</v>
      </c>
      <c r="C13" s="6">
        <v>80496</v>
      </c>
      <c r="D13" s="6">
        <v>0</v>
      </c>
      <c r="E13" s="6">
        <v>80496</v>
      </c>
    </row>
    <row r="14" spans="1:5">
      <c r="A14" s="5" t="s">
        <v>19</v>
      </c>
      <c r="B14" s="5" t="s">
        <v>20</v>
      </c>
      <c r="C14" s="6">
        <v>2001</v>
      </c>
      <c r="D14" s="6">
        <v>23870</v>
      </c>
      <c r="E14" s="6">
        <v>25871</v>
      </c>
    </row>
    <row r="15" spans="1:5" ht="31.5">
      <c r="A15" s="5" t="s">
        <v>23</v>
      </c>
      <c r="B15" s="5" t="s">
        <v>24</v>
      </c>
      <c r="C15" s="6">
        <v>20500</v>
      </c>
      <c r="D15" s="6">
        <v>0</v>
      </c>
      <c r="E15" s="6">
        <v>20500</v>
      </c>
    </row>
    <row r="16" spans="1:5">
      <c r="A16" s="5" t="s">
        <v>31</v>
      </c>
      <c r="B16" s="5" t="s">
        <v>32</v>
      </c>
      <c r="C16" s="6">
        <v>11945</v>
      </c>
      <c r="D16" s="6">
        <v>0</v>
      </c>
      <c r="E16" s="6">
        <v>11945</v>
      </c>
    </row>
    <row r="17" spans="1:5">
      <c r="A17" s="5" t="s">
        <v>35</v>
      </c>
      <c r="B17" s="5" t="s">
        <v>36</v>
      </c>
      <c r="C17" s="6">
        <v>90137</v>
      </c>
      <c r="D17" s="6">
        <v>0</v>
      </c>
      <c r="E17" s="6">
        <v>90137</v>
      </c>
    </row>
    <row r="18" spans="1:5" ht="31.5">
      <c r="A18" s="5" t="s">
        <v>1002</v>
      </c>
      <c r="B18" s="5" t="s">
        <v>41</v>
      </c>
      <c r="C18" s="6">
        <v>270000</v>
      </c>
      <c r="D18" s="6">
        <v>0</v>
      </c>
      <c r="E18" s="6">
        <v>270000</v>
      </c>
    </row>
    <row r="19" spans="1:5">
      <c r="A19" s="5" t="s">
        <v>1003</v>
      </c>
      <c r="B19" s="5" t="s">
        <v>48</v>
      </c>
      <c r="C19" s="6">
        <v>19796668</v>
      </c>
      <c r="D19" s="6">
        <v>419250</v>
      </c>
      <c r="E19" s="6">
        <v>20215918</v>
      </c>
    </row>
    <row r="20" spans="1:5">
      <c r="A20" s="5" t="s">
        <v>51</v>
      </c>
      <c r="B20" s="5" t="s">
        <v>52</v>
      </c>
      <c r="C20" s="6">
        <v>295000</v>
      </c>
      <c r="D20" s="6">
        <v>86777</v>
      </c>
      <c r="E20" s="6">
        <v>381777</v>
      </c>
    </row>
    <row r="21" spans="1:5">
      <c r="A21" s="5" t="s">
        <v>1004</v>
      </c>
      <c r="B21" s="5" t="s">
        <v>55</v>
      </c>
      <c r="C21" s="6">
        <v>1720524</v>
      </c>
      <c r="D21" s="6">
        <v>29007</v>
      </c>
      <c r="E21" s="6">
        <v>1749531</v>
      </c>
    </row>
    <row r="23" spans="1:5">
      <c r="A23" s="250" t="s">
        <v>1005</v>
      </c>
      <c r="B23" s="5" t="s">
        <v>4</v>
      </c>
      <c r="C23" s="6">
        <v>40037267</v>
      </c>
      <c r="D23" s="6">
        <v>991673</v>
      </c>
      <c r="E23" s="6">
        <v>41028940</v>
      </c>
    </row>
    <row r="24" spans="1:5">
      <c r="A24" s="250"/>
      <c r="B24" s="5"/>
      <c r="C24" s="6"/>
      <c r="D24" s="6"/>
      <c r="E24" s="6"/>
    </row>
    <row r="25" spans="1:5">
      <c r="A25" s="251" t="s">
        <v>829</v>
      </c>
      <c r="B25" s="251" t="s">
        <v>830</v>
      </c>
      <c r="C25" s="251" t="s">
        <v>831</v>
      </c>
      <c r="D25" s="251" t="s">
        <v>832</v>
      </c>
      <c r="E25" s="251" t="s">
        <v>833</v>
      </c>
    </row>
    <row r="26" spans="1:5">
      <c r="A26" s="252" t="s">
        <v>202</v>
      </c>
      <c r="B26" s="253"/>
      <c r="C26" s="253"/>
      <c r="D26" s="253"/>
      <c r="E26" s="254"/>
    </row>
    <row r="27" spans="1:5" ht="20.100000000000001" customHeight="1">
      <c r="A27" s="5" t="s">
        <v>203</v>
      </c>
      <c r="B27" s="5" t="s">
        <v>204</v>
      </c>
      <c r="C27" s="6">
        <v>3063174</v>
      </c>
      <c r="D27" s="6">
        <v>116340</v>
      </c>
      <c r="E27" s="6">
        <v>3179514</v>
      </c>
    </row>
    <row r="28" spans="1:5">
      <c r="A28" s="5" t="s">
        <v>207</v>
      </c>
      <c r="B28" s="5" t="s">
        <v>208</v>
      </c>
      <c r="C28" s="6">
        <v>4955</v>
      </c>
      <c r="D28" s="6">
        <v>0</v>
      </c>
      <c r="E28" s="6">
        <v>4955</v>
      </c>
    </row>
    <row r="29" spans="1:5">
      <c r="A29" s="5" t="s">
        <v>209</v>
      </c>
      <c r="B29" s="5" t="s">
        <v>210</v>
      </c>
      <c r="C29" s="6">
        <v>387287</v>
      </c>
      <c r="D29" s="6">
        <v>745</v>
      </c>
      <c r="E29" s="6">
        <v>388032</v>
      </c>
    </row>
    <row r="30" spans="1:5">
      <c r="A30" s="5" t="s">
        <v>211</v>
      </c>
      <c r="B30" s="5" t="s">
        <v>212</v>
      </c>
      <c r="C30" s="6">
        <v>942651</v>
      </c>
      <c r="D30" s="6">
        <v>33931</v>
      </c>
      <c r="E30" s="6">
        <v>976582</v>
      </c>
    </row>
    <row r="31" spans="1:5">
      <c r="A31" s="5" t="s">
        <v>213</v>
      </c>
      <c r="B31" s="5" t="s">
        <v>214</v>
      </c>
      <c r="C31" s="6">
        <v>31000</v>
      </c>
      <c r="D31" s="6">
        <v>-1777</v>
      </c>
      <c r="E31" s="6">
        <v>29223</v>
      </c>
    </row>
    <row r="32" spans="1:5">
      <c r="A32" s="5" t="s">
        <v>215</v>
      </c>
      <c r="B32" s="5" t="s">
        <v>216</v>
      </c>
      <c r="C32" s="6">
        <v>13675026</v>
      </c>
      <c r="D32" s="6">
        <v>464856</v>
      </c>
      <c r="E32" s="6">
        <v>14139882</v>
      </c>
    </row>
    <row r="33" spans="1:5">
      <c r="A33" s="5" t="s">
        <v>217</v>
      </c>
      <c r="B33" s="5" t="s">
        <v>218</v>
      </c>
      <c r="C33" s="6">
        <v>60517</v>
      </c>
      <c r="D33" s="6">
        <v>-461</v>
      </c>
      <c r="E33" s="6">
        <v>60056</v>
      </c>
    </row>
    <row r="34" spans="1:5">
      <c r="A34" s="5" t="s">
        <v>219</v>
      </c>
      <c r="B34" s="5" t="s">
        <v>220</v>
      </c>
      <c r="C34" s="6">
        <v>2387134</v>
      </c>
      <c r="D34" s="6">
        <v>18459</v>
      </c>
      <c r="E34" s="6">
        <v>2405593</v>
      </c>
    </row>
    <row r="35" spans="1:5">
      <c r="A35" s="5" t="s">
        <v>221</v>
      </c>
      <c r="B35" s="5" t="s">
        <v>222</v>
      </c>
      <c r="C35" s="6">
        <v>14487892</v>
      </c>
      <c r="D35" s="6">
        <v>204338</v>
      </c>
      <c r="E35" s="6">
        <v>14692230</v>
      </c>
    </row>
    <row r="36" spans="1:5">
      <c r="A36" s="5" t="s">
        <v>223</v>
      </c>
      <c r="B36" s="5" t="s">
        <v>224</v>
      </c>
      <c r="C36" s="6">
        <v>4997631</v>
      </c>
      <c r="D36" s="6">
        <v>155242</v>
      </c>
      <c r="E36" s="6">
        <v>5152873</v>
      </c>
    </row>
    <row r="37" spans="1:5">
      <c r="A37" s="252" t="s">
        <v>225</v>
      </c>
      <c r="B37" s="253"/>
      <c r="C37" s="253"/>
      <c r="D37" s="253"/>
      <c r="E37" s="254"/>
    </row>
    <row r="38" spans="1:5" ht="20.100000000000001" customHeight="1">
      <c r="A38" s="5" t="s">
        <v>227</v>
      </c>
      <c r="B38" s="5" t="s">
        <v>228</v>
      </c>
      <c r="C38" s="6">
        <v>18563010</v>
      </c>
      <c r="D38" s="6">
        <v>178030</v>
      </c>
      <c r="E38" s="6">
        <v>18741040</v>
      </c>
    </row>
    <row r="39" spans="1:5">
      <c r="A39" s="5" t="s">
        <v>233</v>
      </c>
      <c r="B39" s="5" t="s">
        <v>234</v>
      </c>
      <c r="C39" s="6">
        <v>7740632</v>
      </c>
      <c r="D39" s="6">
        <v>233356</v>
      </c>
      <c r="E39" s="6">
        <v>7973988</v>
      </c>
    </row>
    <row r="40" spans="1:5">
      <c r="A40" s="5" t="s">
        <v>245</v>
      </c>
      <c r="B40" s="5" t="s">
        <v>246</v>
      </c>
      <c r="C40" s="6">
        <v>297254</v>
      </c>
      <c r="D40" s="6">
        <v>167546</v>
      </c>
      <c r="E40" s="6">
        <v>464800</v>
      </c>
    </row>
    <row r="41" spans="1:5">
      <c r="A41" s="5" t="s">
        <v>249</v>
      </c>
      <c r="B41" s="5" t="s">
        <v>250</v>
      </c>
      <c r="C41" s="6">
        <v>589181</v>
      </c>
      <c r="D41" s="6">
        <v>6000</v>
      </c>
      <c r="E41" s="6">
        <v>595181</v>
      </c>
    </row>
    <row r="42" spans="1:5">
      <c r="A42" s="5" t="s">
        <v>253</v>
      </c>
      <c r="B42" s="5" t="s">
        <v>254</v>
      </c>
      <c r="C42" s="6">
        <v>10462567</v>
      </c>
      <c r="D42" s="6">
        <v>404309</v>
      </c>
      <c r="E42" s="6">
        <v>10866876</v>
      </c>
    </row>
    <row r="43" spans="1:5">
      <c r="A43" s="5" t="s">
        <v>259</v>
      </c>
      <c r="B43" s="5" t="s">
        <v>260</v>
      </c>
      <c r="C43" s="6">
        <v>1890490</v>
      </c>
      <c r="D43" s="6">
        <v>2000</v>
      </c>
      <c r="E43" s="6">
        <v>1892490</v>
      </c>
    </row>
    <row r="44" spans="1:5" ht="31.5">
      <c r="A44" s="5" t="s">
        <v>267</v>
      </c>
      <c r="B44" s="5" t="s">
        <v>268</v>
      </c>
      <c r="C44" s="6">
        <v>494133</v>
      </c>
      <c r="D44" s="6">
        <v>404</v>
      </c>
      <c r="E44" s="6">
        <v>494537</v>
      </c>
    </row>
    <row r="45" spans="1:5" ht="31.5">
      <c r="A45" s="5" t="s">
        <v>1006</v>
      </c>
      <c r="B45" s="5" t="s">
        <v>1007</v>
      </c>
      <c r="C45" s="6">
        <v>0</v>
      </c>
      <c r="D45" s="6">
        <v>28</v>
      </c>
      <c r="E45" s="6">
        <v>28</v>
      </c>
    </row>
    <row r="46" spans="1:5">
      <c r="A46" s="4" t="s">
        <v>1008</v>
      </c>
      <c r="B46" s="5" t="s">
        <v>4</v>
      </c>
      <c r="C46" s="6">
        <v>-5924312</v>
      </c>
      <c r="D46" s="6">
        <v>-432769</v>
      </c>
      <c r="E46" s="6">
        <v>-6357081</v>
      </c>
    </row>
    <row r="47" spans="1:5">
      <c r="A47" s="250" t="s">
        <v>1009</v>
      </c>
      <c r="B47" s="5" t="s">
        <v>4</v>
      </c>
      <c r="C47" s="6">
        <v>5924312</v>
      </c>
      <c r="D47" s="6">
        <v>432769</v>
      </c>
      <c r="E47" s="6">
        <v>6357081</v>
      </c>
    </row>
    <row r="48" spans="1:5">
      <c r="A48" s="251" t="s">
        <v>829</v>
      </c>
      <c r="B48" s="251" t="s">
        <v>830</v>
      </c>
      <c r="C48" s="251" t="s">
        <v>831</v>
      </c>
      <c r="D48" s="251" t="s">
        <v>832</v>
      </c>
      <c r="E48" s="251" t="s">
        <v>833</v>
      </c>
    </row>
    <row r="49" spans="1:5" ht="21.75" customHeight="1">
      <c r="A49" s="5" t="s">
        <v>1010</v>
      </c>
      <c r="B49" s="5" t="s">
        <v>1011</v>
      </c>
      <c r="C49" s="6">
        <v>4575957</v>
      </c>
      <c r="D49" s="6">
        <v>0</v>
      </c>
      <c r="E49" s="6">
        <v>4575957</v>
      </c>
    </row>
    <row r="50" spans="1:5" ht="21" customHeight="1">
      <c r="A50" s="5" t="s">
        <v>91</v>
      </c>
      <c r="B50" s="5" t="s">
        <v>1012</v>
      </c>
      <c r="C50" s="6">
        <v>1348355</v>
      </c>
      <c r="D50" s="6">
        <v>432769</v>
      </c>
      <c r="E50" s="6">
        <v>1781124</v>
      </c>
    </row>
    <row r="51" spans="1:5">
      <c r="A51" s="255" t="s">
        <v>4</v>
      </c>
      <c r="B51" s="255"/>
      <c r="C51" s="255"/>
      <c r="D51" s="255"/>
      <c r="E51" s="255"/>
    </row>
  </sheetData>
  <mergeCells count="7">
    <mergeCell ref="A51:E51"/>
    <mergeCell ref="D1:E1"/>
    <mergeCell ref="A4:E4"/>
    <mergeCell ref="A5:A6"/>
    <mergeCell ref="B5:B6"/>
    <mergeCell ref="A26:E26"/>
    <mergeCell ref="A37:E37"/>
  </mergeCells>
  <pageMargins left="0.75" right="0.75" top="1" bottom="1" header="0.5" footer="0.5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25"/>
  <sheetViews>
    <sheetView workbookViewId="0">
      <selection activeCell="E1" sqref="E1"/>
    </sheetView>
  </sheetViews>
  <sheetFormatPr defaultColWidth="8.85546875" defaultRowHeight="15.75"/>
  <cols>
    <col min="1" max="1" width="52.28515625" style="3" customWidth="1"/>
    <col min="2" max="2" width="14.7109375" style="3" customWidth="1"/>
    <col min="3" max="3" width="13.28515625" style="3" customWidth="1"/>
    <col min="4" max="16384" width="8.85546875" style="3"/>
  </cols>
  <sheetData>
    <row r="1" spans="1:10">
      <c r="A1" s="226" t="s">
        <v>994</v>
      </c>
      <c r="B1" s="227"/>
      <c r="C1" s="227"/>
    </row>
    <row r="2" spans="1:10">
      <c r="A2" s="228" t="s">
        <v>187</v>
      </c>
      <c r="B2" s="228"/>
      <c r="C2" s="228"/>
    </row>
    <row r="3" spans="1:10">
      <c r="A3" s="228"/>
      <c r="B3" s="228"/>
      <c r="C3" s="228"/>
    </row>
    <row r="4" spans="1:10">
      <c r="A4" s="172"/>
      <c r="B4" s="172"/>
      <c r="C4" s="172"/>
    </row>
    <row r="5" spans="1:10" ht="28.5" customHeight="1">
      <c r="A5" s="25"/>
      <c r="B5" s="229" t="s">
        <v>824</v>
      </c>
      <c r="C5" s="230"/>
    </row>
    <row r="6" spans="1:10" ht="31.5">
      <c r="A6" s="231" t="s">
        <v>0</v>
      </c>
      <c r="B6" s="26" t="s">
        <v>188</v>
      </c>
      <c r="C6" s="27" t="s">
        <v>189</v>
      </c>
      <c r="D6" s="28"/>
    </row>
    <row r="7" spans="1:10" ht="22.5" customHeight="1">
      <c r="A7" s="231"/>
      <c r="B7" s="14" t="s">
        <v>2</v>
      </c>
      <c r="C7" s="75" t="s">
        <v>2</v>
      </c>
    </row>
    <row r="8" spans="1:10">
      <c r="A8" s="219"/>
      <c r="B8" s="220"/>
      <c r="C8" s="221"/>
    </row>
    <row r="9" spans="1:10" ht="19.5" customHeight="1">
      <c r="A9" s="65" t="s">
        <v>191</v>
      </c>
      <c r="B9" s="66">
        <v>219049</v>
      </c>
      <c r="C9" s="76"/>
    </row>
    <row r="10" spans="1:10" ht="17.45" customHeight="1">
      <c r="A10" s="65" t="s">
        <v>192</v>
      </c>
      <c r="B10" s="66">
        <v>240059</v>
      </c>
      <c r="C10" s="76">
        <v>80000</v>
      </c>
    </row>
    <row r="11" spans="1:10" ht="33" customHeight="1">
      <c r="A11" s="78" t="s">
        <v>986</v>
      </c>
      <c r="B11" s="66">
        <v>88790</v>
      </c>
      <c r="C11" s="66"/>
      <c r="J11" s="3" t="s">
        <v>190</v>
      </c>
    </row>
    <row r="12" spans="1:10" ht="34.5" customHeight="1">
      <c r="A12" s="79" t="s">
        <v>985</v>
      </c>
      <c r="B12" s="69">
        <v>245082</v>
      </c>
      <c r="C12" s="76"/>
    </row>
    <row r="13" spans="1:10" ht="59.25" customHeight="1">
      <c r="A13" s="78" t="s">
        <v>984</v>
      </c>
      <c r="B13" s="69">
        <v>320000</v>
      </c>
      <c r="C13" s="76"/>
    </row>
    <row r="14" spans="1:10" ht="35.25" customHeight="1">
      <c r="A14" s="78" t="s">
        <v>961</v>
      </c>
      <c r="B14" s="69">
        <v>56101</v>
      </c>
      <c r="C14" s="76">
        <v>60000</v>
      </c>
    </row>
    <row r="15" spans="1:10" ht="31.5" customHeight="1">
      <c r="A15" s="78" t="s">
        <v>194</v>
      </c>
      <c r="B15" s="77">
        <v>795411</v>
      </c>
      <c r="C15" s="76"/>
    </row>
    <row r="16" spans="1:10" ht="33.6" customHeight="1">
      <c r="A16" s="78" t="s">
        <v>195</v>
      </c>
      <c r="B16" s="66">
        <v>286447</v>
      </c>
      <c r="C16" s="76">
        <v>186000</v>
      </c>
    </row>
    <row r="17" spans="1:3" ht="51" customHeight="1">
      <c r="A17" s="78" t="s">
        <v>983</v>
      </c>
      <c r="B17" s="77">
        <v>568859</v>
      </c>
      <c r="C17" s="76"/>
    </row>
    <row r="18" spans="1:3" ht="42" customHeight="1">
      <c r="A18" s="78" t="s">
        <v>982</v>
      </c>
      <c r="B18" s="77">
        <v>94025</v>
      </c>
      <c r="C18" s="76"/>
    </row>
    <row r="19" spans="1:3" ht="51.75" customHeight="1">
      <c r="A19" s="78" t="s">
        <v>823</v>
      </c>
      <c r="B19" s="77">
        <v>68042</v>
      </c>
      <c r="C19" s="76"/>
    </row>
    <row r="20" spans="1:3" ht="54.75" customHeight="1">
      <c r="A20" s="78" t="s">
        <v>981</v>
      </c>
      <c r="B20" s="77">
        <v>35205</v>
      </c>
      <c r="C20" s="76">
        <v>16362</v>
      </c>
    </row>
    <row r="21" spans="1:3" ht="51.75" customHeight="1">
      <c r="A21" s="78" t="s">
        <v>84</v>
      </c>
      <c r="B21" s="66">
        <v>220039</v>
      </c>
      <c r="C21" s="66"/>
    </row>
    <row r="22" spans="1:3" ht="31.5">
      <c r="A22" s="65" t="s">
        <v>785</v>
      </c>
      <c r="B22" s="68"/>
      <c r="C22" s="76">
        <v>1546392</v>
      </c>
    </row>
    <row r="23" spans="1:3">
      <c r="A23" s="30"/>
      <c r="B23" s="6"/>
      <c r="C23" s="29"/>
    </row>
    <row r="24" spans="1:3">
      <c r="A24" s="5"/>
      <c r="B24" s="10">
        <f>SUM(B9:B23)</f>
        <v>3237109</v>
      </c>
      <c r="C24" s="64">
        <f>SUM(C9:C23)</f>
        <v>1888754</v>
      </c>
    </row>
    <row r="25" spans="1:3">
      <c r="B25" s="31"/>
    </row>
  </sheetData>
  <mergeCells count="6">
    <mergeCell ref="A8:C8"/>
    <mergeCell ref="A1:C1"/>
    <mergeCell ref="A2:C3"/>
    <mergeCell ref="A4:C4"/>
    <mergeCell ref="B5:C5"/>
    <mergeCell ref="A6:A7"/>
  </mergeCells>
  <pageMargins left="0.7" right="0.7" top="0.75" bottom="0.75" header="0.3" footer="0.3"/>
  <pageSetup paperSize="9" scale="61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C97"/>
  <sheetViews>
    <sheetView workbookViewId="0">
      <selection activeCell="N1" sqref="N1"/>
    </sheetView>
  </sheetViews>
  <sheetFormatPr defaultColWidth="9.140625" defaultRowHeight="15"/>
  <cols>
    <col min="1" max="1" width="15" style="116" customWidth="1"/>
    <col min="2" max="2" width="31.85546875" style="116" customWidth="1"/>
    <col min="3" max="3" width="12.28515625" style="116" customWidth="1"/>
    <col min="4" max="10" width="13.28515625" style="115" customWidth="1"/>
    <col min="11" max="11" width="15.28515625" style="115" customWidth="1"/>
    <col min="12" max="12" width="12.7109375" style="115" customWidth="1"/>
    <col min="13" max="13" width="10.140625" style="115" bestFit="1" customWidth="1"/>
    <col min="14" max="14" width="9.28515625" style="115" customWidth="1"/>
    <col min="15" max="15" width="9.140625" style="115"/>
    <col min="16" max="16" width="9.140625" style="116"/>
    <col min="17" max="32" width="9.140625" style="115"/>
    <col min="33" max="16384" width="9.140625" style="117"/>
  </cols>
  <sheetData>
    <row r="1" spans="1:107" ht="17.45" customHeight="1">
      <c r="A1" s="234" t="s">
        <v>881</v>
      </c>
      <c r="B1" s="234"/>
      <c r="C1" s="234"/>
      <c r="D1" s="234"/>
      <c r="E1" s="235" t="s">
        <v>98</v>
      </c>
      <c r="F1" s="236"/>
      <c r="G1" s="236"/>
      <c r="H1" s="236"/>
      <c r="I1" s="236"/>
      <c r="J1" s="236"/>
      <c r="K1" s="236"/>
      <c r="L1" s="237"/>
    </row>
    <row r="2" spans="1:107" ht="15.6" customHeight="1">
      <c r="A2" s="238"/>
      <c r="B2" s="238"/>
      <c r="C2" s="238"/>
      <c r="D2" s="238"/>
      <c r="E2" s="238"/>
      <c r="F2" s="238"/>
      <c r="G2" s="238"/>
      <c r="H2" s="238"/>
      <c r="I2" s="238"/>
      <c r="J2" s="238"/>
      <c r="K2" s="239"/>
      <c r="L2" s="118"/>
    </row>
    <row r="3" spans="1:107" ht="15.6" customHeight="1">
      <c r="L3" s="119" t="s">
        <v>826</v>
      </c>
      <c r="T3" s="117"/>
    </row>
    <row r="4" spans="1:107" ht="15.6" customHeight="1">
      <c r="A4" s="240" t="s">
        <v>99</v>
      </c>
      <c r="B4" s="240" t="s">
        <v>100</v>
      </c>
      <c r="C4" s="240" t="s">
        <v>101</v>
      </c>
      <c r="D4" s="233" t="s">
        <v>102</v>
      </c>
      <c r="E4" s="233"/>
      <c r="F4" s="233"/>
      <c r="G4" s="233"/>
      <c r="H4" s="233"/>
      <c r="I4" s="233"/>
      <c r="J4" s="233"/>
      <c r="K4" s="233"/>
      <c r="L4" s="233"/>
      <c r="T4" s="117"/>
      <c r="U4" s="117"/>
    </row>
    <row r="5" spans="1:107" s="122" customFormat="1" ht="45.75" customHeight="1">
      <c r="A5" s="240"/>
      <c r="B5" s="240"/>
      <c r="C5" s="240"/>
      <c r="D5" s="129" t="s">
        <v>103</v>
      </c>
      <c r="E5" s="129" t="s">
        <v>104</v>
      </c>
      <c r="F5" s="129" t="s">
        <v>105</v>
      </c>
      <c r="G5" s="129" t="s">
        <v>106</v>
      </c>
      <c r="H5" s="129" t="s">
        <v>107</v>
      </c>
      <c r="I5" s="129" t="s">
        <v>172</v>
      </c>
      <c r="J5" s="129" t="s">
        <v>825</v>
      </c>
      <c r="K5" s="129" t="s">
        <v>108</v>
      </c>
      <c r="L5" s="129" t="s">
        <v>880</v>
      </c>
      <c r="M5" s="120"/>
      <c r="N5" s="120"/>
      <c r="O5" s="120"/>
      <c r="P5" s="121"/>
      <c r="Q5" s="120"/>
      <c r="R5" s="120"/>
      <c r="S5" s="117"/>
      <c r="T5" s="117"/>
      <c r="U5" s="117"/>
      <c r="V5" s="117"/>
      <c r="W5" s="117"/>
    </row>
    <row r="6" spans="1:107" s="122" customFormat="1" ht="25.5" customHeight="1">
      <c r="A6" s="130" t="s">
        <v>827</v>
      </c>
      <c r="B6" s="130" t="s">
        <v>109</v>
      </c>
      <c r="C6" s="130" t="s">
        <v>828</v>
      </c>
      <c r="D6" s="131" t="s">
        <v>829</v>
      </c>
      <c r="E6" s="131" t="s">
        <v>830</v>
      </c>
      <c r="F6" s="131" t="s">
        <v>831</v>
      </c>
      <c r="G6" s="131" t="s">
        <v>832</v>
      </c>
      <c r="H6" s="131" t="s">
        <v>833</v>
      </c>
      <c r="I6" s="131" t="s">
        <v>834</v>
      </c>
      <c r="J6" s="131" t="s">
        <v>835</v>
      </c>
      <c r="K6" s="131" t="s">
        <v>836</v>
      </c>
      <c r="L6" s="131" t="s">
        <v>837</v>
      </c>
      <c r="M6" s="123"/>
      <c r="N6" s="123"/>
      <c r="O6" s="123"/>
      <c r="P6" s="123"/>
      <c r="Q6" s="123"/>
      <c r="R6" s="123"/>
      <c r="S6" s="117"/>
      <c r="T6" s="117"/>
      <c r="U6" s="117"/>
      <c r="V6" s="117"/>
      <c r="W6" s="117"/>
    </row>
    <row r="7" spans="1:107" s="122" customFormat="1" ht="15.95" customHeight="1">
      <c r="A7" s="132"/>
      <c r="B7" s="133"/>
      <c r="C7" s="133"/>
      <c r="D7" s="134"/>
      <c r="E7" s="134"/>
      <c r="F7" s="134"/>
      <c r="G7" s="134"/>
      <c r="H7" s="134"/>
      <c r="I7" s="134"/>
      <c r="J7" s="134"/>
      <c r="K7" s="134"/>
      <c r="L7" s="134"/>
      <c r="M7" s="123"/>
      <c r="N7" s="123"/>
      <c r="O7" s="123"/>
      <c r="P7" s="123"/>
      <c r="Q7" s="123"/>
      <c r="R7" s="123"/>
      <c r="S7" s="117"/>
      <c r="T7" s="117"/>
      <c r="U7" s="117"/>
      <c r="V7" s="117"/>
      <c r="W7" s="117"/>
    </row>
    <row r="8" spans="1:107" s="122" customFormat="1" ht="15.95" customHeight="1">
      <c r="A8" s="135"/>
      <c r="B8" s="135"/>
      <c r="C8" s="135"/>
      <c r="D8" s="136"/>
      <c r="E8" s="136"/>
      <c r="F8" s="136"/>
      <c r="G8" s="136"/>
      <c r="H8" s="136"/>
      <c r="I8" s="136"/>
      <c r="J8" s="136"/>
      <c r="K8" s="136"/>
      <c r="L8" s="136"/>
      <c r="M8" s="123"/>
      <c r="N8" s="123"/>
      <c r="O8" s="123"/>
      <c r="P8" s="123"/>
      <c r="Q8" s="123"/>
      <c r="R8" s="123"/>
      <c r="S8" s="117"/>
      <c r="T8" s="117"/>
      <c r="U8" s="117"/>
      <c r="V8" s="117"/>
      <c r="W8" s="117"/>
    </row>
    <row r="9" spans="1:107" s="122" customFormat="1" ht="45">
      <c r="A9" s="1" t="s">
        <v>110</v>
      </c>
      <c r="B9" s="1" t="s">
        <v>925</v>
      </c>
      <c r="C9" s="137" t="s">
        <v>111</v>
      </c>
      <c r="D9" s="138">
        <v>29534.51</v>
      </c>
      <c r="E9" s="138">
        <v>28540</v>
      </c>
      <c r="F9" s="138">
        <v>28014</v>
      </c>
      <c r="G9" s="138">
        <v>27452</v>
      </c>
      <c r="H9" s="138">
        <v>26908</v>
      </c>
      <c r="I9" s="138">
        <v>26366</v>
      </c>
      <c r="J9" s="138">
        <v>25838</v>
      </c>
      <c r="K9" s="138">
        <v>191570</v>
      </c>
      <c r="L9" s="139">
        <f>SUM(D9:K9)</f>
        <v>384222.51</v>
      </c>
      <c r="M9" s="123"/>
      <c r="N9" s="123"/>
      <c r="O9" s="123"/>
      <c r="P9" s="123"/>
      <c r="Q9" s="123"/>
      <c r="R9" s="123"/>
      <c r="S9" s="117"/>
      <c r="T9" s="117"/>
      <c r="U9" s="117"/>
      <c r="V9" s="117"/>
      <c r="W9" s="117"/>
    </row>
    <row r="10" spans="1:107" ht="75">
      <c r="A10" s="1" t="s">
        <v>110</v>
      </c>
      <c r="B10" s="1" t="s">
        <v>112</v>
      </c>
      <c r="C10" s="137" t="s">
        <v>113</v>
      </c>
      <c r="D10" s="138">
        <v>4720</v>
      </c>
      <c r="E10" s="138">
        <v>0</v>
      </c>
      <c r="F10" s="138">
        <v>0</v>
      </c>
      <c r="G10" s="138">
        <v>0</v>
      </c>
      <c r="H10" s="138">
        <v>0</v>
      </c>
      <c r="I10" s="138">
        <v>0</v>
      </c>
      <c r="J10" s="138">
        <v>0</v>
      </c>
      <c r="K10" s="138">
        <v>0</v>
      </c>
      <c r="L10" s="139">
        <f>SUM(D10:K10)</f>
        <v>4720</v>
      </c>
      <c r="M10" s="123"/>
      <c r="N10" s="123"/>
      <c r="O10" s="123"/>
      <c r="P10" s="123"/>
      <c r="Q10" s="123"/>
      <c r="R10" s="123"/>
      <c r="S10" s="117"/>
      <c r="T10" s="117"/>
      <c r="U10" s="117"/>
      <c r="V10" s="117"/>
      <c r="W10" s="117"/>
      <c r="DC10" s="122"/>
    </row>
    <row r="11" spans="1:107" ht="60">
      <c r="A11" s="1" t="s">
        <v>110</v>
      </c>
      <c r="B11" s="1" t="s">
        <v>935</v>
      </c>
      <c r="C11" s="137" t="s">
        <v>114</v>
      </c>
      <c r="D11" s="138">
        <v>13695</v>
      </c>
      <c r="E11" s="138">
        <v>13646</v>
      </c>
      <c r="F11" s="138">
        <v>13426</v>
      </c>
      <c r="G11" s="138">
        <v>13181</v>
      </c>
      <c r="H11" s="138">
        <v>12948</v>
      </c>
      <c r="I11" s="138">
        <v>12717</v>
      </c>
      <c r="J11" s="138">
        <v>12495</v>
      </c>
      <c r="K11" s="138">
        <v>154337</v>
      </c>
      <c r="L11" s="139">
        <f t="shared" ref="L11:L74" si="0">SUM(D11:K11)</f>
        <v>246445</v>
      </c>
      <c r="M11" s="123"/>
      <c r="N11" s="123"/>
      <c r="O11" s="123"/>
      <c r="P11" s="123"/>
      <c r="Q11" s="123"/>
      <c r="R11" s="123"/>
      <c r="S11" s="117"/>
      <c r="T11" s="117"/>
      <c r="U11" s="117"/>
      <c r="V11" s="117"/>
      <c r="W11" s="117"/>
      <c r="DC11" s="122"/>
    </row>
    <row r="12" spans="1:107" ht="45">
      <c r="A12" s="1" t="s">
        <v>110</v>
      </c>
      <c r="B12" s="1" t="s">
        <v>115</v>
      </c>
      <c r="C12" s="137" t="s">
        <v>116</v>
      </c>
      <c r="D12" s="138">
        <v>13628</v>
      </c>
      <c r="E12" s="138">
        <v>13256</v>
      </c>
      <c r="F12" s="138">
        <v>12958</v>
      </c>
      <c r="G12" s="138">
        <v>12653</v>
      </c>
      <c r="H12" s="138">
        <v>12352</v>
      </c>
      <c r="I12" s="138">
        <v>12052</v>
      </c>
      <c r="J12" s="138">
        <v>8636</v>
      </c>
      <c r="K12" s="138"/>
      <c r="L12" s="139">
        <f t="shared" si="0"/>
        <v>85535</v>
      </c>
      <c r="M12" s="123"/>
      <c r="N12" s="123"/>
      <c r="O12" s="123"/>
      <c r="P12" s="123"/>
      <c r="Q12" s="123"/>
      <c r="R12" s="123"/>
      <c r="S12" s="117"/>
      <c r="T12" s="117"/>
      <c r="U12" s="117"/>
      <c r="V12" s="117"/>
      <c r="W12" s="117"/>
      <c r="DC12" s="122"/>
    </row>
    <row r="13" spans="1:107" ht="105">
      <c r="A13" s="1" t="s">
        <v>110</v>
      </c>
      <c r="B13" s="1" t="s">
        <v>117</v>
      </c>
      <c r="C13" s="137" t="s">
        <v>118</v>
      </c>
      <c r="D13" s="138">
        <v>14262</v>
      </c>
      <c r="E13" s="138">
        <v>14040</v>
      </c>
      <c r="F13" s="138">
        <v>13833</v>
      </c>
      <c r="G13" s="138">
        <v>13583</v>
      </c>
      <c r="H13" s="138">
        <v>13346</v>
      </c>
      <c r="I13" s="138">
        <v>13109</v>
      </c>
      <c r="J13" s="138">
        <v>12883</v>
      </c>
      <c r="K13" s="138">
        <v>164009</v>
      </c>
      <c r="L13" s="139">
        <f t="shared" si="0"/>
        <v>259065</v>
      </c>
      <c r="M13" s="123"/>
      <c r="N13" s="123"/>
      <c r="O13" s="123"/>
      <c r="P13" s="123"/>
      <c r="Q13" s="123"/>
      <c r="R13" s="123"/>
      <c r="S13" s="117"/>
      <c r="T13" s="117"/>
      <c r="U13" s="117"/>
      <c r="V13" s="117"/>
      <c r="W13" s="117"/>
      <c r="DC13" s="122"/>
    </row>
    <row r="14" spans="1:107" ht="120">
      <c r="A14" s="1" t="s">
        <v>110</v>
      </c>
      <c r="B14" s="1" t="s">
        <v>120</v>
      </c>
      <c r="C14" s="137" t="s">
        <v>119</v>
      </c>
      <c r="D14" s="138">
        <v>18463</v>
      </c>
      <c r="E14" s="138">
        <v>17908</v>
      </c>
      <c r="F14" s="138">
        <v>17623</v>
      </c>
      <c r="G14" s="138">
        <v>17306</v>
      </c>
      <c r="H14" s="138">
        <v>17005</v>
      </c>
      <c r="I14" s="138">
        <v>16704</v>
      </c>
      <c r="J14" s="138">
        <v>16418</v>
      </c>
      <c r="K14" s="138">
        <v>212039</v>
      </c>
      <c r="L14" s="139">
        <f t="shared" si="0"/>
        <v>333466</v>
      </c>
      <c r="M14" s="123"/>
      <c r="N14" s="123"/>
      <c r="O14" s="123"/>
      <c r="P14" s="123"/>
      <c r="Q14" s="123"/>
      <c r="R14" s="123"/>
      <c r="S14" s="117"/>
      <c r="T14" s="117"/>
      <c r="U14" s="117"/>
      <c r="V14" s="117"/>
      <c r="W14" s="117"/>
      <c r="DC14" s="122"/>
    </row>
    <row r="15" spans="1:107" ht="75">
      <c r="A15" s="1" t="s">
        <v>110</v>
      </c>
      <c r="B15" s="1" t="s">
        <v>929</v>
      </c>
      <c r="C15" s="137" t="s">
        <v>119</v>
      </c>
      <c r="D15" s="138">
        <v>3550</v>
      </c>
      <c r="E15" s="138">
        <v>3473</v>
      </c>
      <c r="F15" s="138">
        <v>3396</v>
      </c>
      <c r="G15" s="138">
        <v>3317</v>
      </c>
      <c r="H15" s="138">
        <v>3240</v>
      </c>
      <c r="I15" s="138">
        <v>3162</v>
      </c>
      <c r="J15" s="138">
        <v>3085</v>
      </c>
      <c r="K15" s="138">
        <v>1214</v>
      </c>
      <c r="L15" s="139">
        <f t="shared" si="0"/>
        <v>24437</v>
      </c>
      <c r="M15" s="123"/>
      <c r="N15" s="123"/>
      <c r="O15" s="123"/>
      <c r="P15" s="123"/>
      <c r="Q15" s="123"/>
      <c r="R15" s="123"/>
      <c r="S15" s="117"/>
      <c r="T15" s="117"/>
      <c r="U15" s="117"/>
      <c r="V15" s="117"/>
      <c r="W15" s="117"/>
      <c r="DC15" s="122"/>
    </row>
    <row r="16" spans="1:107" ht="90">
      <c r="A16" s="1" t="s">
        <v>110</v>
      </c>
      <c r="B16" s="1" t="s">
        <v>990</v>
      </c>
      <c r="C16" s="137" t="s">
        <v>121</v>
      </c>
      <c r="D16" s="138">
        <v>41894</v>
      </c>
      <c r="E16" s="138">
        <v>41082</v>
      </c>
      <c r="F16" s="138">
        <v>40428</v>
      </c>
      <c r="G16" s="138">
        <v>39700</v>
      </c>
      <c r="H16" s="138">
        <v>39010</v>
      </c>
      <c r="I16" s="138">
        <v>38321</v>
      </c>
      <c r="J16" s="138">
        <v>37664</v>
      </c>
      <c r="K16" s="138">
        <v>486446</v>
      </c>
      <c r="L16" s="139">
        <f t="shared" si="0"/>
        <v>764545</v>
      </c>
      <c r="M16" s="123"/>
      <c r="N16" s="123"/>
      <c r="O16" s="123"/>
      <c r="P16" s="123"/>
      <c r="Q16" s="123"/>
      <c r="R16" s="123"/>
      <c r="S16" s="117"/>
      <c r="T16" s="117"/>
      <c r="U16" s="117"/>
      <c r="V16" s="117"/>
      <c r="W16" s="117"/>
      <c r="DC16" s="122"/>
    </row>
    <row r="17" spans="1:107" ht="60">
      <c r="A17" s="1" t="s">
        <v>110</v>
      </c>
      <c r="B17" s="1" t="s">
        <v>930</v>
      </c>
      <c r="C17" s="137" t="s">
        <v>122</v>
      </c>
      <c r="D17" s="138">
        <v>15638</v>
      </c>
      <c r="E17" s="138">
        <v>15464</v>
      </c>
      <c r="F17" s="138">
        <v>15219</v>
      </c>
      <c r="G17" s="138">
        <v>14946</v>
      </c>
      <c r="H17" s="138">
        <v>14687</v>
      </c>
      <c r="I17" s="138">
        <v>14429</v>
      </c>
      <c r="J17" s="138">
        <v>14183</v>
      </c>
      <c r="K17" s="138">
        <v>185836</v>
      </c>
      <c r="L17" s="139">
        <f t="shared" si="0"/>
        <v>290402</v>
      </c>
      <c r="M17" s="123"/>
      <c r="N17" s="123"/>
      <c r="O17" s="123"/>
      <c r="P17" s="123"/>
      <c r="Q17" s="123"/>
      <c r="R17" s="123"/>
      <c r="S17" s="117"/>
      <c r="T17" s="117"/>
      <c r="U17" s="117"/>
      <c r="V17" s="117"/>
      <c r="W17" s="117"/>
      <c r="DC17" s="122"/>
    </row>
    <row r="18" spans="1:107" ht="60">
      <c r="A18" s="1" t="s">
        <v>110</v>
      </c>
      <c r="B18" s="1" t="s">
        <v>123</v>
      </c>
      <c r="C18" s="137" t="s">
        <v>124</v>
      </c>
      <c r="D18" s="138">
        <v>15367</v>
      </c>
      <c r="E18" s="138">
        <v>15365</v>
      </c>
      <c r="F18" s="138">
        <v>15121</v>
      </c>
      <c r="G18" s="138">
        <v>14850</v>
      </c>
      <c r="H18" s="138">
        <v>14593</v>
      </c>
      <c r="I18" s="138">
        <v>14336</v>
      </c>
      <c r="J18" s="138">
        <v>14091</v>
      </c>
      <c r="K18" s="138">
        <v>184652</v>
      </c>
      <c r="L18" s="139">
        <f t="shared" si="0"/>
        <v>288375</v>
      </c>
      <c r="M18" s="123"/>
      <c r="N18" s="123"/>
      <c r="O18" s="123"/>
      <c r="P18" s="123"/>
      <c r="Q18" s="123"/>
      <c r="R18" s="123"/>
      <c r="S18" s="117"/>
      <c r="T18" s="117"/>
      <c r="U18" s="117"/>
      <c r="V18" s="117"/>
      <c r="W18" s="117"/>
      <c r="DC18" s="122"/>
    </row>
    <row r="19" spans="1:107" ht="75">
      <c r="A19" s="1" t="s">
        <v>110</v>
      </c>
      <c r="B19" s="1" t="s">
        <v>125</v>
      </c>
      <c r="C19" s="137" t="s">
        <v>126</v>
      </c>
      <c r="D19" s="138">
        <v>6407</v>
      </c>
      <c r="E19" s="138">
        <v>6261</v>
      </c>
      <c r="F19" s="138">
        <v>4602</v>
      </c>
      <c r="G19" s="138"/>
      <c r="H19" s="138"/>
      <c r="I19" s="138"/>
      <c r="J19" s="138"/>
      <c r="K19" s="138"/>
      <c r="L19" s="139">
        <f t="shared" si="0"/>
        <v>17270</v>
      </c>
      <c r="M19" s="123"/>
      <c r="N19" s="123"/>
      <c r="O19" s="123"/>
      <c r="P19" s="123"/>
      <c r="Q19" s="123"/>
      <c r="R19" s="123"/>
      <c r="S19" s="117"/>
      <c r="T19" s="117"/>
      <c r="U19" s="117"/>
      <c r="V19" s="117"/>
      <c r="W19" s="117"/>
      <c r="DC19" s="122"/>
    </row>
    <row r="20" spans="1:107" ht="90">
      <c r="A20" s="1" t="s">
        <v>110</v>
      </c>
      <c r="B20" s="1" t="s">
        <v>840</v>
      </c>
      <c r="C20" s="137" t="s">
        <v>127</v>
      </c>
      <c r="D20" s="138">
        <v>10399</v>
      </c>
      <c r="E20" s="138">
        <v>10065</v>
      </c>
      <c r="F20" s="138">
        <v>9909</v>
      </c>
      <c r="G20" s="138">
        <v>9774</v>
      </c>
      <c r="H20" s="138">
        <v>9608</v>
      </c>
      <c r="I20" s="138">
        <v>9441</v>
      </c>
      <c r="J20" s="138">
        <v>9282</v>
      </c>
      <c r="K20" s="138">
        <v>126895</v>
      </c>
      <c r="L20" s="139">
        <f t="shared" si="0"/>
        <v>195373</v>
      </c>
      <c r="M20" s="123"/>
      <c r="N20" s="123"/>
      <c r="O20" s="123"/>
      <c r="P20" s="123"/>
      <c r="Q20" s="123"/>
      <c r="R20" s="123"/>
      <c r="S20" s="117"/>
      <c r="T20" s="117"/>
      <c r="U20" s="117"/>
      <c r="V20" s="117"/>
      <c r="W20" s="117"/>
      <c r="DC20" s="122"/>
    </row>
    <row r="21" spans="1:107" ht="90">
      <c r="A21" s="1" t="s">
        <v>110</v>
      </c>
      <c r="B21" s="1" t="s">
        <v>931</v>
      </c>
      <c r="C21" s="137" t="s">
        <v>127</v>
      </c>
      <c r="D21" s="138">
        <v>28161</v>
      </c>
      <c r="E21" s="138">
        <v>27304</v>
      </c>
      <c r="F21" s="138">
        <v>26878</v>
      </c>
      <c r="G21" s="138">
        <v>26400</v>
      </c>
      <c r="H21" s="138">
        <v>25950</v>
      </c>
      <c r="I21" s="138">
        <v>25499</v>
      </c>
      <c r="J21" s="138">
        <v>25071</v>
      </c>
      <c r="K21" s="138">
        <v>342427</v>
      </c>
      <c r="L21" s="139">
        <f t="shared" si="0"/>
        <v>527690</v>
      </c>
      <c r="M21" s="123"/>
      <c r="N21" s="123"/>
      <c r="O21" s="123"/>
      <c r="P21" s="123"/>
      <c r="Q21" s="123"/>
      <c r="R21" s="123"/>
      <c r="S21" s="117"/>
      <c r="T21" s="117"/>
      <c r="U21" s="117"/>
      <c r="V21" s="117"/>
      <c r="W21" s="117"/>
      <c r="DC21" s="122"/>
    </row>
    <row r="22" spans="1:107" ht="30">
      <c r="A22" s="1" t="s">
        <v>110</v>
      </c>
      <c r="B22" s="1" t="s">
        <v>932</v>
      </c>
      <c r="C22" s="137" t="s">
        <v>128</v>
      </c>
      <c r="D22" s="138">
        <v>407774</v>
      </c>
      <c r="E22" s="138">
        <v>396229</v>
      </c>
      <c r="F22" s="138">
        <v>308547</v>
      </c>
      <c r="G22" s="138">
        <v>196190</v>
      </c>
      <c r="H22" s="138">
        <v>136883</v>
      </c>
      <c r="I22" s="138">
        <v>124492</v>
      </c>
      <c r="J22" s="138">
        <v>118935</v>
      </c>
      <c r="K22" s="138">
        <v>829971</v>
      </c>
      <c r="L22" s="139">
        <f t="shared" si="0"/>
        <v>2519021</v>
      </c>
      <c r="M22" s="123"/>
      <c r="N22" s="123"/>
      <c r="O22" s="123"/>
      <c r="P22" s="123"/>
      <c r="Q22" s="123"/>
      <c r="R22" s="123"/>
      <c r="S22" s="117"/>
      <c r="T22" s="117"/>
      <c r="U22" s="117"/>
      <c r="V22" s="117"/>
      <c r="W22" s="117"/>
      <c r="DC22" s="122"/>
    </row>
    <row r="23" spans="1:107" ht="90">
      <c r="A23" s="1" t="s">
        <v>110</v>
      </c>
      <c r="B23" s="1" t="s">
        <v>838</v>
      </c>
      <c r="C23" s="137" t="s">
        <v>129</v>
      </c>
      <c r="D23" s="138">
        <v>25497</v>
      </c>
      <c r="E23" s="138">
        <v>25962</v>
      </c>
      <c r="F23" s="138">
        <v>25951</v>
      </c>
      <c r="G23" s="138">
        <v>25492</v>
      </c>
      <c r="H23" s="138">
        <v>25058</v>
      </c>
      <c r="I23" s="138">
        <v>24625</v>
      </c>
      <c r="J23" s="138">
        <v>24213</v>
      </c>
      <c r="K23" s="138">
        <v>336635</v>
      </c>
      <c r="L23" s="139">
        <f t="shared" si="0"/>
        <v>513433</v>
      </c>
      <c r="M23" s="123"/>
      <c r="N23" s="123"/>
      <c r="O23" s="123"/>
      <c r="P23" s="123"/>
      <c r="Q23" s="123"/>
      <c r="R23" s="123"/>
      <c r="S23" s="117"/>
      <c r="T23" s="117"/>
      <c r="U23" s="117"/>
      <c r="V23" s="117"/>
      <c r="W23" s="117"/>
      <c r="DC23" s="122"/>
    </row>
    <row r="24" spans="1:107" ht="30">
      <c r="A24" s="1" t="s">
        <v>110</v>
      </c>
      <c r="B24" s="1" t="s">
        <v>839</v>
      </c>
      <c r="C24" s="137" t="s">
        <v>129</v>
      </c>
      <c r="D24" s="138">
        <v>11058</v>
      </c>
      <c r="E24" s="138">
        <v>11388</v>
      </c>
      <c r="F24" s="138">
        <v>11319</v>
      </c>
      <c r="G24" s="138">
        <v>11119</v>
      </c>
      <c r="H24" s="138">
        <v>10930</v>
      </c>
      <c r="I24" s="138">
        <v>10741</v>
      </c>
      <c r="J24" s="138">
        <v>10561</v>
      </c>
      <c r="K24" s="138">
        <v>146834</v>
      </c>
      <c r="L24" s="139">
        <f t="shared" si="0"/>
        <v>223950</v>
      </c>
      <c r="M24" s="123"/>
      <c r="N24" s="123"/>
      <c r="O24" s="123"/>
      <c r="P24" s="123"/>
      <c r="Q24" s="123"/>
      <c r="R24" s="123"/>
      <c r="S24" s="117"/>
      <c r="T24" s="117"/>
      <c r="U24" s="117"/>
      <c r="V24" s="117"/>
      <c r="W24" s="117"/>
      <c r="DC24" s="122"/>
    </row>
    <row r="25" spans="1:107" ht="90">
      <c r="A25" s="1" t="s">
        <v>110</v>
      </c>
      <c r="B25" s="1" t="s">
        <v>840</v>
      </c>
      <c r="C25" s="137" t="s">
        <v>130</v>
      </c>
      <c r="D25" s="138">
        <v>4625</v>
      </c>
      <c r="E25" s="138">
        <v>4610</v>
      </c>
      <c r="F25" s="138">
        <v>4538</v>
      </c>
      <c r="G25" s="138">
        <v>4527</v>
      </c>
      <c r="H25" s="138">
        <v>4450</v>
      </c>
      <c r="I25" s="138">
        <v>4374</v>
      </c>
      <c r="J25" s="138">
        <v>4300</v>
      </c>
      <c r="K25" s="138">
        <v>60548</v>
      </c>
      <c r="L25" s="139">
        <f t="shared" si="0"/>
        <v>91972</v>
      </c>
      <c r="M25" s="123"/>
      <c r="N25" s="123"/>
      <c r="O25" s="123"/>
      <c r="P25" s="123"/>
      <c r="Q25" s="123"/>
      <c r="R25" s="123"/>
      <c r="S25" s="117"/>
      <c r="T25" s="117"/>
      <c r="U25" s="117"/>
      <c r="V25" s="117"/>
      <c r="W25" s="117"/>
      <c r="DC25" s="122"/>
    </row>
    <row r="26" spans="1:107" ht="90">
      <c r="A26" s="1" t="s">
        <v>110</v>
      </c>
      <c r="B26" s="1" t="s">
        <v>933</v>
      </c>
      <c r="C26" s="137" t="s">
        <v>130</v>
      </c>
      <c r="D26" s="138">
        <v>2</v>
      </c>
      <c r="E26" s="138"/>
      <c r="F26" s="138"/>
      <c r="G26" s="138"/>
      <c r="H26" s="138"/>
      <c r="I26" s="138"/>
      <c r="J26" s="138"/>
      <c r="K26" s="138"/>
      <c r="L26" s="139">
        <f t="shared" si="0"/>
        <v>2</v>
      </c>
      <c r="M26" s="123"/>
      <c r="N26" s="123"/>
      <c r="O26" s="123"/>
      <c r="P26" s="123"/>
      <c r="Q26" s="123"/>
      <c r="R26" s="123"/>
      <c r="S26" s="117"/>
      <c r="T26" s="117"/>
      <c r="U26" s="117"/>
      <c r="V26" s="117"/>
      <c r="W26" s="117"/>
      <c r="DC26" s="122"/>
    </row>
    <row r="27" spans="1:107" ht="75">
      <c r="A27" s="1" t="s">
        <v>110</v>
      </c>
      <c r="B27" s="1" t="s">
        <v>841</v>
      </c>
      <c r="C27" s="137" t="s">
        <v>130</v>
      </c>
      <c r="D27" s="138">
        <v>10302</v>
      </c>
      <c r="E27" s="138">
        <v>10467</v>
      </c>
      <c r="F27" s="138">
        <v>10304</v>
      </c>
      <c r="G27" s="138">
        <v>10220</v>
      </c>
      <c r="H27" s="138">
        <v>10047</v>
      </c>
      <c r="I27" s="138">
        <v>9874</v>
      </c>
      <c r="J27" s="138">
        <v>9710</v>
      </c>
      <c r="K27" s="138">
        <v>136730</v>
      </c>
      <c r="L27" s="139">
        <f t="shared" si="0"/>
        <v>207654</v>
      </c>
      <c r="M27" s="123"/>
      <c r="N27" s="123"/>
      <c r="O27" s="123"/>
      <c r="P27" s="123"/>
      <c r="Q27" s="123"/>
      <c r="R27" s="123"/>
      <c r="S27" s="117"/>
      <c r="T27" s="117"/>
      <c r="U27" s="117"/>
      <c r="V27" s="117"/>
      <c r="W27" s="117"/>
      <c r="DC27" s="122"/>
    </row>
    <row r="28" spans="1:107" ht="75">
      <c r="A28" s="1" t="s">
        <v>110</v>
      </c>
      <c r="B28" s="1" t="s">
        <v>934</v>
      </c>
      <c r="C28" s="137" t="s">
        <v>131</v>
      </c>
      <c r="D28" s="138">
        <v>30852</v>
      </c>
      <c r="E28" s="138">
        <v>30394</v>
      </c>
      <c r="F28" s="138">
        <v>30021</v>
      </c>
      <c r="G28" s="138">
        <v>29303</v>
      </c>
      <c r="H28" s="138">
        <v>28608</v>
      </c>
      <c r="I28" s="138">
        <v>27915</v>
      </c>
      <c r="J28" s="138">
        <v>27237</v>
      </c>
      <c r="K28" s="138">
        <v>175011</v>
      </c>
      <c r="L28" s="139">
        <f t="shared" si="0"/>
        <v>379341</v>
      </c>
      <c r="M28" s="123"/>
      <c r="N28" s="123"/>
      <c r="O28" s="123"/>
      <c r="P28" s="123"/>
      <c r="Q28" s="123"/>
      <c r="R28" s="123"/>
      <c r="S28" s="117"/>
      <c r="T28" s="117"/>
      <c r="U28" s="117"/>
      <c r="V28" s="117"/>
      <c r="W28" s="117"/>
      <c r="DC28" s="122"/>
    </row>
    <row r="29" spans="1:107" ht="75">
      <c r="A29" s="1" t="s">
        <v>110</v>
      </c>
      <c r="B29" s="1" t="s">
        <v>936</v>
      </c>
      <c r="C29" s="137" t="s">
        <v>132</v>
      </c>
      <c r="D29" s="138">
        <v>33443</v>
      </c>
      <c r="E29" s="138">
        <v>33496</v>
      </c>
      <c r="F29" s="138">
        <v>33238</v>
      </c>
      <c r="G29" s="138">
        <v>32842</v>
      </c>
      <c r="H29" s="138">
        <v>32279</v>
      </c>
      <c r="I29" s="138">
        <v>31713</v>
      </c>
      <c r="J29" s="138">
        <v>31180</v>
      </c>
      <c r="K29" s="138">
        <v>421807</v>
      </c>
      <c r="L29" s="139">
        <f t="shared" si="0"/>
        <v>649998</v>
      </c>
      <c r="M29" s="123"/>
      <c r="N29" s="123"/>
      <c r="O29" s="123"/>
      <c r="P29" s="123"/>
      <c r="Q29" s="123"/>
      <c r="R29" s="123"/>
      <c r="S29" s="117"/>
      <c r="T29" s="117"/>
      <c r="U29" s="117"/>
      <c r="V29" s="117"/>
      <c r="W29" s="117"/>
      <c r="DC29" s="122"/>
    </row>
    <row r="30" spans="1:107" ht="60">
      <c r="A30" s="1" t="s">
        <v>110</v>
      </c>
      <c r="B30" s="1" t="s">
        <v>937</v>
      </c>
      <c r="C30" s="137" t="s">
        <v>132</v>
      </c>
      <c r="D30" s="138">
        <v>100234</v>
      </c>
      <c r="E30" s="138">
        <v>97998</v>
      </c>
      <c r="F30" s="138">
        <v>95611</v>
      </c>
      <c r="G30" s="138">
        <v>94547</v>
      </c>
      <c r="H30" s="138">
        <v>92579</v>
      </c>
      <c r="I30" s="138">
        <v>90614</v>
      </c>
      <c r="J30" s="138">
        <v>88727</v>
      </c>
      <c r="K30" s="138">
        <v>974153</v>
      </c>
      <c r="L30" s="139">
        <f t="shared" si="0"/>
        <v>1634463</v>
      </c>
      <c r="M30" s="123"/>
      <c r="N30" s="123"/>
      <c r="O30" s="123"/>
      <c r="P30" s="123"/>
      <c r="Q30" s="123"/>
      <c r="R30" s="123"/>
      <c r="S30" s="117"/>
      <c r="T30" s="117"/>
      <c r="U30" s="117"/>
      <c r="V30" s="117"/>
      <c r="W30" s="117"/>
      <c r="DC30" s="122"/>
    </row>
    <row r="31" spans="1:107" ht="75">
      <c r="A31" s="1" t="s">
        <v>110</v>
      </c>
      <c r="B31" s="1" t="s">
        <v>842</v>
      </c>
      <c r="C31" s="137" t="s">
        <v>133</v>
      </c>
      <c r="D31" s="138">
        <v>29020</v>
      </c>
      <c r="E31" s="138">
        <v>28285</v>
      </c>
      <c r="F31" s="138">
        <v>27614</v>
      </c>
      <c r="G31" s="138">
        <v>26933</v>
      </c>
      <c r="H31" s="138">
        <v>26257</v>
      </c>
      <c r="I31" s="138">
        <v>6483</v>
      </c>
      <c r="J31" s="138"/>
      <c r="K31" s="138"/>
      <c r="L31" s="139">
        <f t="shared" si="0"/>
        <v>144592</v>
      </c>
      <c r="M31" s="123"/>
      <c r="N31" s="123"/>
      <c r="O31" s="123"/>
      <c r="P31" s="123"/>
      <c r="Q31" s="123"/>
      <c r="R31" s="123"/>
      <c r="S31" s="117"/>
      <c r="T31" s="117"/>
      <c r="U31" s="117"/>
      <c r="V31" s="117"/>
      <c r="W31" s="117"/>
      <c r="DC31" s="122"/>
    </row>
    <row r="32" spans="1:107" ht="75">
      <c r="A32" s="1" t="s">
        <v>110</v>
      </c>
      <c r="B32" s="1" t="s">
        <v>843</v>
      </c>
      <c r="C32" s="137" t="s">
        <v>844</v>
      </c>
      <c r="D32" s="138">
        <v>12680</v>
      </c>
      <c r="E32" s="138">
        <v>12421</v>
      </c>
      <c r="F32" s="138">
        <v>12185</v>
      </c>
      <c r="G32" s="138">
        <v>11930</v>
      </c>
      <c r="H32" s="138">
        <v>11685</v>
      </c>
      <c r="I32" s="138">
        <v>11440</v>
      </c>
      <c r="J32" s="138">
        <v>11202</v>
      </c>
      <c r="K32" s="138">
        <v>83016</v>
      </c>
      <c r="L32" s="139">
        <f t="shared" si="0"/>
        <v>166559</v>
      </c>
      <c r="M32" s="123"/>
      <c r="N32" s="123"/>
      <c r="O32" s="123"/>
      <c r="P32" s="123"/>
      <c r="Q32" s="123"/>
      <c r="R32" s="123"/>
      <c r="S32" s="117"/>
      <c r="T32" s="117"/>
      <c r="U32" s="117"/>
      <c r="V32" s="117"/>
      <c r="W32" s="117"/>
      <c r="DC32" s="122"/>
    </row>
    <row r="33" spans="1:107" ht="45">
      <c r="A33" s="1" t="s">
        <v>110</v>
      </c>
      <c r="B33" s="1" t="s">
        <v>845</v>
      </c>
      <c r="C33" s="137" t="s">
        <v>134</v>
      </c>
      <c r="D33" s="138">
        <v>15526</v>
      </c>
      <c r="E33" s="138">
        <v>15091</v>
      </c>
      <c r="F33" s="138">
        <v>14600</v>
      </c>
      <c r="G33" s="138">
        <v>7760</v>
      </c>
      <c r="H33" s="138"/>
      <c r="I33" s="138"/>
      <c r="J33" s="138"/>
      <c r="K33" s="138"/>
      <c r="L33" s="139">
        <f t="shared" si="0"/>
        <v>52977</v>
      </c>
      <c r="M33" s="123"/>
      <c r="N33" s="123"/>
      <c r="O33" s="123"/>
      <c r="P33" s="123"/>
      <c r="Q33" s="123"/>
      <c r="R33" s="123"/>
      <c r="S33" s="117"/>
      <c r="T33" s="117"/>
      <c r="U33" s="117"/>
      <c r="V33" s="117"/>
      <c r="W33" s="117"/>
      <c r="DC33" s="122"/>
    </row>
    <row r="34" spans="1:107" ht="30">
      <c r="A34" s="1" t="s">
        <v>110</v>
      </c>
      <c r="B34" s="1" t="s">
        <v>846</v>
      </c>
      <c r="C34" s="137" t="s">
        <v>134</v>
      </c>
      <c r="D34" s="138">
        <v>23523</v>
      </c>
      <c r="E34" s="138">
        <v>23349</v>
      </c>
      <c r="F34" s="138">
        <v>22963</v>
      </c>
      <c r="G34" s="138">
        <v>22484</v>
      </c>
      <c r="H34" s="138">
        <v>22022</v>
      </c>
      <c r="I34" s="138">
        <v>21562</v>
      </c>
      <c r="J34" s="138">
        <v>21113</v>
      </c>
      <c r="K34" s="138">
        <v>160737</v>
      </c>
      <c r="L34" s="139">
        <f t="shared" si="0"/>
        <v>317753</v>
      </c>
      <c r="M34" s="123"/>
      <c r="N34" s="123"/>
      <c r="O34" s="123"/>
      <c r="P34" s="123"/>
      <c r="Q34" s="123"/>
      <c r="R34" s="123"/>
      <c r="S34" s="117"/>
      <c r="T34" s="117"/>
      <c r="U34" s="117"/>
      <c r="V34" s="117"/>
      <c r="W34" s="117"/>
      <c r="DC34" s="122"/>
    </row>
    <row r="35" spans="1:107" ht="75">
      <c r="A35" s="1" t="s">
        <v>110</v>
      </c>
      <c r="B35" s="1" t="s">
        <v>989</v>
      </c>
      <c r="C35" s="137" t="s">
        <v>135</v>
      </c>
      <c r="D35" s="138">
        <v>31454</v>
      </c>
      <c r="E35" s="138">
        <v>31344</v>
      </c>
      <c r="F35" s="138">
        <v>30825</v>
      </c>
      <c r="G35" s="138">
        <v>30172</v>
      </c>
      <c r="H35" s="138">
        <v>29538</v>
      </c>
      <c r="I35" s="138">
        <v>28904</v>
      </c>
      <c r="J35" s="138">
        <v>28282</v>
      </c>
      <c r="K35" s="138">
        <v>137860</v>
      </c>
      <c r="L35" s="139">
        <f t="shared" si="0"/>
        <v>348379</v>
      </c>
      <c r="M35" s="123"/>
      <c r="N35" s="123"/>
      <c r="O35" s="123"/>
      <c r="P35" s="123"/>
      <c r="Q35" s="123"/>
      <c r="R35" s="123"/>
      <c r="S35" s="117"/>
      <c r="T35" s="117"/>
      <c r="U35" s="117"/>
      <c r="V35" s="117"/>
      <c r="W35" s="117"/>
      <c r="DC35" s="122"/>
    </row>
    <row r="36" spans="1:107" ht="45">
      <c r="A36" s="1" t="s">
        <v>110</v>
      </c>
      <c r="B36" s="1" t="s">
        <v>847</v>
      </c>
      <c r="C36" s="137" t="s">
        <v>137</v>
      </c>
      <c r="D36" s="138">
        <v>4769</v>
      </c>
      <c r="E36" s="138">
        <v>4687</v>
      </c>
      <c r="F36" s="138">
        <v>4575</v>
      </c>
      <c r="G36" s="138">
        <v>4462</v>
      </c>
      <c r="H36" s="138">
        <v>2191</v>
      </c>
      <c r="I36" s="138"/>
      <c r="J36" s="138">
        <v>0</v>
      </c>
      <c r="K36" s="138">
        <v>0</v>
      </c>
      <c r="L36" s="139">
        <f t="shared" si="0"/>
        <v>20684</v>
      </c>
      <c r="M36" s="123"/>
      <c r="N36" s="123"/>
      <c r="O36" s="123"/>
      <c r="P36" s="123"/>
      <c r="Q36" s="123"/>
      <c r="R36" s="123"/>
      <c r="S36" s="117"/>
      <c r="T36" s="117"/>
      <c r="U36" s="117"/>
      <c r="V36" s="117"/>
      <c r="W36" s="117"/>
      <c r="DC36" s="122"/>
    </row>
    <row r="37" spans="1:107" ht="30">
      <c r="A37" s="1" t="s">
        <v>110</v>
      </c>
      <c r="B37" s="1" t="s">
        <v>138</v>
      </c>
      <c r="C37" s="137" t="s">
        <v>139</v>
      </c>
      <c r="D37" s="138">
        <v>16806</v>
      </c>
      <c r="E37" s="138">
        <v>16800</v>
      </c>
      <c r="F37" s="138">
        <v>16532</v>
      </c>
      <c r="G37" s="138">
        <v>16179</v>
      </c>
      <c r="H37" s="138">
        <v>15835</v>
      </c>
      <c r="I37" s="138">
        <v>15491</v>
      </c>
      <c r="J37" s="138">
        <v>15154</v>
      </c>
      <c r="K37" s="138">
        <v>67268</v>
      </c>
      <c r="L37" s="139">
        <f t="shared" si="0"/>
        <v>180065</v>
      </c>
      <c r="M37" s="123"/>
      <c r="N37" s="123"/>
      <c r="O37" s="123"/>
      <c r="P37" s="123"/>
      <c r="Q37" s="123"/>
      <c r="R37" s="123"/>
      <c r="S37" s="117"/>
      <c r="T37" s="117"/>
      <c r="U37" s="117"/>
      <c r="V37" s="117"/>
      <c r="W37" s="117"/>
      <c r="DC37" s="122"/>
    </row>
    <row r="38" spans="1:107" ht="45">
      <c r="A38" s="1" t="s">
        <v>110</v>
      </c>
      <c r="B38" s="1" t="s">
        <v>140</v>
      </c>
      <c r="C38" s="137" t="s">
        <v>141</v>
      </c>
      <c r="D38" s="138">
        <v>20536</v>
      </c>
      <c r="E38" s="138">
        <v>20490</v>
      </c>
      <c r="F38" s="138">
        <v>20115</v>
      </c>
      <c r="G38" s="138">
        <v>19766</v>
      </c>
      <c r="H38" s="138">
        <v>19355</v>
      </c>
      <c r="I38" s="138">
        <v>18944</v>
      </c>
      <c r="J38" s="138">
        <v>18541</v>
      </c>
      <c r="K38" s="138">
        <v>98593</v>
      </c>
      <c r="L38" s="139">
        <f t="shared" si="0"/>
        <v>236340</v>
      </c>
      <c r="M38" s="123"/>
      <c r="N38" s="123"/>
      <c r="O38" s="123"/>
      <c r="P38" s="123"/>
      <c r="Q38" s="123"/>
      <c r="R38" s="123"/>
      <c r="S38" s="117"/>
      <c r="T38" s="117"/>
      <c r="U38" s="117"/>
      <c r="V38" s="117"/>
      <c r="W38" s="117"/>
      <c r="DC38" s="122"/>
    </row>
    <row r="39" spans="1:107" ht="30">
      <c r="A39" s="1" t="s">
        <v>110</v>
      </c>
      <c r="B39" s="1" t="s">
        <v>988</v>
      </c>
      <c r="C39" s="137" t="s">
        <v>142</v>
      </c>
      <c r="D39" s="138">
        <v>1770</v>
      </c>
      <c r="E39" s="138">
        <v>1775</v>
      </c>
      <c r="F39" s="138">
        <v>1740</v>
      </c>
      <c r="G39" s="138">
        <v>1704</v>
      </c>
      <c r="H39" s="138">
        <v>1669</v>
      </c>
      <c r="I39" s="138">
        <v>1633</v>
      </c>
      <c r="J39" s="138">
        <v>1599</v>
      </c>
      <c r="K39" s="138">
        <v>8502</v>
      </c>
      <c r="L39" s="139">
        <f t="shared" si="0"/>
        <v>20392</v>
      </c>
      <c r="M39" s="123"/>
      <c r="N39" s="123"/>
      <c r="O39" s="123"/>
      <c r="P39" s="123"/>
      <c r="Q39" s="123"/>
      <c r="R39" s="123"/>
      <c r="S39" s="117"/>
      <c r="T39" s="117"/>
      <c r="U39" s="117"/>
      <c r="V39" s="117"/>
      <c r="W39" s="117"/>
      <c r="DC39" s="122"/>
    </row>
    <row r="40" spans="1:107" ht="75">
      <c r="A40" s="1" t="s">
        <v>110</v>
      </c>
      <c r="B40" s="1" t="s">
        <v>987</v>
      </c>
      <c r="C40" s="137" t="s">
        <v>143</v>
      </c>
      <c r="D40" s="138">
        <v>28174</v>
      </c>
      <c r="E40" s="138">
        <v>27383</v>
      </c>
      <c r="F40" s="138">
        <v>26620</v>
      </c>
      <c r="G40" s="138">
        <v>25829</v>
      </c>
      <c r="H40" s="138">
        <v>25053</v>
      </c>
      <c r="I40" s="138">
        <v>24278</v>
      </c>
      <c r="J40" s="138">
        <v>23511</v>
      </c>
      <c r="K40" s="138">
        <v>50221</v>
      </c>
      <c r="L40" s="139">
        <f t="shared" si="0"/>
        <v>231069</v>
      </c>
      <c r="M40" s="123"/>
      <c r="N40" s="123"/>
      <c r="O40" s="123"/>
      <c r="P40" s="123"/>
      <c r="Q40" s="123"/>
      <c r="R40" s="123"/>
      <c r="S40" s="117"/>
      <c r="T40" s="117"/>
      <c r="U40" s="117"/>
      <c r="V40" s="117"/>
      <c r="W40" s="117"/>
      <c r="DC40" s="122"/>
    </row>
    <row r="41" spans="1:107" ht="60">
      <c r="A41" s="1" t="s">
        <v>110</v>
      </c>
      <c r="B41" s="1" t="s">
        <v>995</v>
      </c>
      <c r="C41" s="137" t="s">
        <v>143</v>
      </c>
      <c r="D41" s="138">
        <v>11715</v>
      </c>
      <c r="E41" s="138">
        <v>11474</v>
      </c>
      <c r="F41" s="138">
        <v>11230</v>
      </c>
      <c r="G41" s="138">
        <v>10971</v>
      </c>
      <c r="H41" s="138">
        <v>10719</v>
      </c>
      <c r="I41" s="138">
        <v>10469</v>
      </c>
      <c r="J41" s="138">
        <v>10223</v>
      </c>
      <c r="K41" s="138">
        <v>66575</v>
      </c>
      <c r="L41" s="139">
        <f t="shared" si="0"/>
        <v>143376</v>
      </c>
      <c r="M41" s="123"/>
      <c r="N41" s="123"/>
      <c r="O41" s="123"/>
      <c r="P41" s="123"/>
      <c r="Q41" s="123"/>
      <c r="R41" s="123"/>
      <c r="S41" s="117"/>
      <c r="T41" s="117"/>
      <c r="U41" s="117"/>
      <c r="V41" s="117"/>
      <c r="W41" s="117"/>
      <c r="DC41" s="122"/>
    </row>
    <row r="42" spans="1:107" ht="30">
      <c r="A42" s="1" t="s">
        <v>110</v>
      </c>
      <c r="B42" s="1" t="s">
        <v>938</v>
      </c>
      <c r="C42" s="137" t="s">
        <v>144</v>
      </c>
      <c r="D42" s="138">
        <v>18072</v>
      </c>
      <c r="E42" s="138">
        <v>17699</v>
      </c>
      <c r="F42" s="138">
        <v>17304</v>
      </c>
      <c r="G42" s="138">
        <v>16885</v>
      </c>
      <c r="H42" s="138">
        <v>16475</v>
      </c>
      <c r="I42" s="138">
        <v>16066</v>
      </c>
      <c r="J42" s="138">
        <v>15661</v>
      </c>
      <c r="K42" s="138">
        <v>44511</v>
      </c>
      <c r="L42" s="139">
        <f t="shared" si="0"/>
        <v>162673</v>
      </c>
      <c r="M42" s="123"/>
      <c r="N42" s="123"/>
      <c r="O42" s="123"/>
      <c r="P42" s="123"/>
      <c r="Q42" s="123"/>
      <c r="R42" s="123"/>
      <c r="S42" s="117"/>
      <c r="T42" s="117"/>
      <c r="U42" s="117"/>
      <c r="V42" s="117"/>
      <c r="W42" s="117"/>
      <c r="DC42" s="122"/>
    </row>
    <row r="43" spans="1:107" ht="45">
      <c r="A43" s="1" t="s">
        <v>110</v>
      </c>
      <c r="B43" s="1" t="s">
        <v>848</v>
      </c>
      <c r="C43" s="137" t="s">
        <v>145</v>
      </c>
      <c r="D43" s="138">
        <v>11429</v>
      </c>
      <c r="E43" s="138">
        <v>11349</v>
      </c>
      <c r="F43" s="138">
        <v>11106</v>
      </c>
      <c r="G43" s="138">
        <v>10852</v>
      </c>
      <c r="H43" s="138">
        <v>10604</v>
      </c>
      <c r="I43" s="138">
        <v>10357</v>
      </c>
      <c r="J43" s="138">
        <v>10113</v>
      </c>
      <c r="K43" s="138">
        <v>33441</v>
      </c>
      <c r="L43" s="139">
        <f t="shared" si="0"/>
        <v>109251</v>
      </c>
      <c r="M43" s="123"/>
      <c r="N43" s="123"/>
      <c r="O43" s="123"/>
      <c r="P43" s="123"/>
      <c r="Q43" s="123"/>
      <c r="R43" s="123"/>
      <c r="S43" s="117"/>
      <c r="T43" s="117"/>
      <c r="U43" s="117"/>
      <c r="V43" s="117"/>
      <c r="W43" s="117"/>
      <c r="DC43" s="122"/>
    </row>
    <row r="44" spans="1:107" ht="30">
      <c r="A44" s="1" t="s">
        <v>110</v>
      </c>
      <c r="B44" s="1" t="s">
        <v>146</v>
      </c>
      <c r="C44" s="137" t="s">
        <v>147</v>
      </c>
      <c r="D44" s="138">
        <v>10396</v>
      </c>
      <c r="E44" s="138">
        <v>10290</v>
      </c>
      <c r="F44" s="138">
        <v>10062</v>
      </c>
      <c r="G44" s="138">
        <v>9829</v>
      </c>
      <c r="H44" s="138">
        <v>9600</v>
      </c>
      <c r="I44" s="138">
        <v>9371</v>
      </c>
      <c r="J44" s="138">
        <v>9142</v>
      </c>
      <c r="K44" s="138">
        <v>4492</v>
      </c>
      <c r="L44" s="139">
        <f t="shared" si="0"/>
        <v>73182</v>
      </c>
      <c r="M44" s="123"/>
      <c r="N44" s="123"/>
      <c r="O44" s="123"/>
      <c r="P44" s="123"/>
      <c r="Q44" s="123"/>
      <c r="R44" s="123"/>
      <c r="S44" s="117"/>
      <c r="T44" s="117"/>
      <c r="U44" s="117"/>
      <c r="V44" s="117"/>
      <c r="W44" s="117"/>
      <c r="DC44" s="122"/>
    </row>
    <row r="45" spans="1:107" ht="30">
      <c r="A45" s="1" t="s">
        <v>110</v>
      </c>
      <c r="B45" s="1" t="s">
        <v>148</v>
      </c>
      <c r="C45" s="137" t="s">
        <v>149</v>
      </c>
      <c r="D45" s="138">
        <v>3900</v>
      </c>
      <c r="E45" s="138">
        <v>3816</v>
      </c>
      <c r="F45" s="138">
        <v>2803</v>
      </c>
      <c r="G45" s="138"/>
      <c r="H45" s="138"/>
      <c r="I45" s="138"/>
      <c r="J45" s="138"/>
      <c r="K45" s="138"/>
      <c r="L45" s="139">
        <f t="shared" si="0"/>
        <v>10519</v>
      </c>
      <c r="M45" s="123"/>
      <c r="N45" s="123"/>
      <c r="O45" s="123"/>
      <c r="P45" s="123"/>
      <c r="Q45" s="123"/>
      <c r="R45" s="123"/>
      <c r="S45" s="117"/>
      <c r="T45" s="117"/>
      <c r="U45" s="117"/>
      <c r="V45" s="117"/>
      <c r="W45" s="117"/>
      <c r="DC45" s="122"/>
    </row>
    <row r="46" spans="1:107" ht="60">
      <c r="A46" s="1" t="s">
        <v>110</v>
      </c>
      <c r="B46" s="1" t="s">
        <v>849</v>
      </c>
      <c r="C46" s="137" t="s">
        <v>150</v>
      </c>
      <c r="D46" s="138">
        <v>1092</v>
      </c>
      <c r="E46" s="138">
        <v>2</v>
      </c>
      <c r="F46" s="138"/>
      <c r="G46" s="138"/>
      <c r="H46" s="138"/>
      <c r="I46" s="138"/>
      <c r="J46" s="138"/>
      <c r="K46" s="138"/>
      <c r="L46" s="139">
        <f t="shared" si="0"/>
        <v>1094</v>
      </c>
      <c r="M46" s="123"/>
      <c r="N46" s="123"/>
      <c r="O46" s="123"/>
      <c r="P46" s="123"/>
      <c r="Q46" s="123"/>
      <c r="R46" s="123"/>
      <c r="S46" s="117"/>
      <c r="T46" s="117"/>
      <c r="U46" s="117"/>
      <c r="V46" s="117"/>
      <c r="W46" s="117"/>
      <c r="DC46" s="122"/>
    </row>
    <row r="47" spans="1:107" ht="60">
      <c r="A47" s="1" t="s">
        <v>110</v>
      </c>
      <c r="B47" s="1" t="s">
        <v>850</v>
      </c>
      <c r="C47" s="137" t="s">
        <v>150</v>
      </c>
      <c r="D47" s="138">
        <v>2445</v>
      </c>
      <c r="E47" s="138">
        <v>4</v>
      </c>
      <c r="F47" s="138"/>
      <c r="G47" s="138"/>
      <c r="H47" s="138"/>
      <c r="I47" s="138"/>
      <c r="J47" s="138"/>
      <c r="K47" s="138"/>
      <c r="L47" s="139">
        <f t="shared" si="0"/>
        <v>2449</v>
      </c>
      <c r="M47" s="123"/>
      <c r="N47" s="123"/>
      <c r="O47" s="123"/>
      <c r="P47" s="123"/>
      <c r="Q47" s="123"/>
      <c r="R47" s="123"/>
      <c r="S47" s="117"/>
      <c r="T47" s="117"/>
      <c r="U47" s="117"/>
      <c r="V47" s="117"/>
      <c r="W47" s="117"/>
      <c r="DC47" s="122"/>
    </row>
    <row r="48" spans="1:107" ht="60">
      <c r="A48" s="1" t="s">
        <v>110</v>
      </c>
      <c r="B48" s="1" t="s">
        <v>851</v>
      </c>
      <c r="C48" s="137" t="s">
        <v>151</v>
      </c>
      <c r="D48" s="138">
        <v>18005</v>
      </c>
      <c r="E48" s="138">
        <v>17859</v>
      </c>
      <c r="F48" s="138">
        <v>17486</v>
      </c>
      <c r="G48" s="138">
        <v>17097</v>
      </c>
      <c r="H48" s="138">
        <v>16716</v>
      </c>
      <c r="I48" s="138">
        <v>16336</v>
      </c>
      <c r="J48" s="138">
        <v>15960</v>
      </c>
      <c r="K48" s="138">
        <v>52847</v>
      </c>
      <c r="L48" s="139">
        <f t="shared" si="0"/>
        <v>172306</v>
      </c>
      <c r="M48" s="123"/>
      <c r="N48" s="123"/>
      <c r="O48" s="123"/>
      <c r="P48" s="123"/>
      <c r="Q48" s="123"/>
      <c r="R48" s="123"/>
      <c r="S48" s="117"/>
      <c r="T48" s="117"/>
      <c r="U48" s="117"/>
      <c r="V48" s="117"/>
      <c r="W48" s="117"/>
      <c r="DC48" s="122"/>
    </row>
    <row r="49" spans="1:107" ht="60">
      <c r="A49" s="1" t="s">
        <v>110</v>
      </c>
      <c r="B49" s="1" t="s">
        <v>852</v>
      </c>
      <c r="C49" s="137" t="s">
        <v>151</v>
      </c>
      <c r="D49" s="138">
        <v>9227</v>
      </c>
      <c r="E49" s="138">
        <v>9152</v>
      </c>
      <c r="F49" s="138">
        <v>8961</v>
      </c>
      <c r="G49" s="138">
        <v>8761</v>
      </c>
      <c r="H49" s="138">
        <v>8566</v>
      </c>
      <c r="I49" s="138">
        <v>8371</v>
      </c>
      <c r="J49" s="138">
        <v>8179</v>
      </c>
      <c r="K49" s="138">
        <v>27081</v>
      </c>
      <c r="L49" s="139">
        <f t="shared" si="0"/>
        <v>88298</v>
      </c>
      <c r="M49" s="123"/>
      <c r="N49" s="123"/>
      <c r="O49" s="123"/>
      <c r="P49" s="123"/>
      <c r="Q49" s="123"/>
      <c r="R49" s="123"/>
      <c r="S49" s="117"/>
      <c r="T49" s="117"/>
      <c r="U49" s="117"/>
      <c r="V49" s="117"/>
      <c r="W49" s="117"/>
      <c r="DC49" s="122"/>
    </row>
    <row r="50" spans="1:107" ht="75">
      <c r="A50" s="1" t="s">
        <v>110</v>
      </c>
      <c r="B50" s="1" t="s">
        <v>939</v>
      </c>
      <c r="C50" s="137" t="s">
        <v>151</v>
      </c>
      <c r="D50" s="138">
        <v>14191</v>
      </c>
      <c r="E50" s="138">
        <v>13985</v>
      </c>
      <c r="F50" s="138">
        <v>13663</v>
      </c>
      <c r="G50" s="138">
        <v>13335</v>
      </c>
      <c r="H50" s="138">
        <v>13011</v>
      </c>
      <c r="I50" s="138">
        <v>12686</v>
      </c>
      <c r="J50" s="138">
        <v>8736</v>
      </c>
      <c r="K50" s="138"/>
      <c r="L50" s="139">
        <f t="shared" si="0"/>
        <v>89607</v>
      </c>
      <c r="M50" s="123"/>
      <c r="N50" s="123"/>
      <c r="O50" s="123"/>
      <c r="P50" s="123"/>
      <c r="Q50" s="123"/>
      <c r="R50" s="123"/>
      <c r="S50" s="117"/>
      <c r="T50" s="117"/>
      <c r="U50" s="117"/>
      <c r="V50" s="117"/>
      <c r="W50" s="117"/>
      <c r="DC50" s="122"/>
    </row>
    <row r="51" spans="1:107" ht="75">
      <c r="A51" s="1" t="s">
        <v>110</v>
      </c>
      <c r="B51" s="1" t="s">
        <v>940</v>
      </c>
      <c r="C51" s="137" t="s">
        <v>151</v>
      </c>
      <c r="D51" s="138">
        <v>12179</v>
      </c>
      <c r="E51" s="138">
        <v>12080</v>
      </c>
      <c r="F51" s="138">
        <v>11827</v>
      </c>
      <c r="G51" s="138">
        <v>11564</v>
      </c>
      <c r="H51" s="138">
        <v>11306</v>
      </c>
      <c r="I51" s="138">
        <v>11048</v>
      </c>
      <c r="J51" s="138">
        <v>10794</v>
      </c>
      <c r="K51" s="138">
        <v>35744</v>
      </c>
      <c r="L51" s="139">
        <f t="shared" si="0"/>
        <v>116542</v>
      </c>
      <c r="M51" s="123"/>
      <c r="N51" s="123"/>
      <c r="O51" s="123"/>
      <c r="P51" s="123"/>
      <c r="Q51" s="123"/>
      <c r="R51" s="123"/>
      <c r="S51" s="117"/>
      <c r="T51" s="117"/>
      <c r="U51" s="117"/>
      <c r="V51" s="117"/>
      <c r="W51" s="117"/>
      <c r="DC51" s="122"/>
    </row>
    <row r="52" spans="1:107" ht="30">
      <c r="A52" s="1" t="s">
        <v>110</v>
      </c>
      <c r="B52" s="1" t="s">
        <v>853</v>
      </c>
      <c r="C52" s="137" t="s">
        <v>153</v>
      </c>
      <c r="D52" s="138">
        <v>297046</v>
      </c>
      <c r="E52" s="138">
        <v>250240</v>
      </c>
      <c r="F52" s="138">
        <v>212003</v>
      </c>
      <c r="G52" s="138">
        <v>193354</v>
      </c>
      <c r="H52" s="138">
        <v>175252</v>
      </c>
      <c r="I52" s="138">
        <v>171084</v>
      </c>
      <c r="J52" s="138">
        <v>165018</v>
      </c>
      <c r="K52" s="138">
        <v>146225</v>
      </c>
      <c r="L52" s="139">
        <f t="shared" si="0"/>
        <v>1610222</v>
      </c>
      <c r="M52" s="123"/>
      <c r="N52" s="123"/>
      <c r="O52" s="123"/>
      <c r="P52" s="123"/>
      <c r="Q52" s="123"/>
      <c r="R52" s="123"/>
      <c r="S52" s="117"/>
      <c r="T52" s="117"/>
      <c r="U52" s="117"/>
      <c r="V52" s="117"/>
      <c r="W52" s="117"/>
      <c r="DC52" s="122"/>
    </row>
    <row r="53" spans="1:107" ht="60">
      <c r="A53" s="1" t="s">
        <v>110</v>
      </c>
      <c r="B53" s="1" t="s">
        <v>854</v>
      </c>
      <c r="C53" s="137" t="s">
        <v>152</v>
      </c>
      <c r="D53" s="138">
        <v>15336</v>
      </c>
      <c r="E53" s="138">
        <v>15229</v>
      </c>
      <c r="F53" s="138">
        <v>14903</v>
      </c>
      <c r="G53" s="138">
        <v>14562</v>
      </c>
      <c r="H53" s="138">
        <v>14230</v>
      </c>
      <c r="I53" s="138">
        <v>13898</v>
      </c>
      <c r="J53" s="138">
        <v>13570</v>
      </c>
      <c r="K53" s="138">
        <v>44876</v>
      </c>
      <c r="L53" s="139">
        <f t="shared" si="0"/>
        <v>146604</v>
      </c>
      <c r="M53" s="123"/>
      <c r="N53" s="123"/>
      <c r="O53" s="123"/>
      <c r="P53" s="123"/>
      <c r="Q53" s="123"/>
      <c r="R53" s="123"/>
      <c r="S53" s="117"/>
      <c r="T53" s="117"/>
      <c r="U53" s="117"/>
      <c r="V53" s="117"/>
      <c r="W53" s="117"/>
      <c r="DC53" s="122"/>
    </row>
    <row r="54" spans="1:107" ht="45">
      <c r="A54" s="1" t="s">
        <v>110</v>
      </c>
      <c r="B54" s="1" t="s">
        <v>154</v>
      </c>
      <c r="C54" s="137" t="s">
        <v>155</v>
      </c>
      <c r="D54" s="138">
        <v>3854</v>
      </c>
      <c r="E54" s="138">
        <v>3882</v>
      </c>
      <c r="F54" s="138">
        <v>3806</v>
      </c>
      <c r="G54" s="138">
        <v>3724</v>
      </c>
      <c r="H54" s="138">
        <v>3645</v>
      </c>
      <c r="I54" s="138">
        <v>3566</v>
      </c>
      <c r="J54" s="138">
        <v>3488</v>
      </c>
      <c r="K54" s="138">
        <v>15484</v>
      </c>
      <c r="L54" s="139">
        <f t="shared" si="0"/>
        <v>41449</v>
      </c>
      <c r="M54" s="123"/>
      <c r="N54" s="123"/>
      <c r="O54" s="123"/>
      <c r="P54" s="123"/>
      <c r="Q54" s="123"/>
      <c r="R54" s="123"/>
      <c r="S54" s="117"/>
      <c r="T54" s="117"/>
      <c r="U54" s="117"/>
      <c r="V54" s="117"/>
      <c r="W54" s="117"/>
      <c r="DC54" s="122"/>
    </row>
    <row r="55" spans="1:107" ht="45">
      <c r="A55" s="1" t="s">
        <v>110</v>
      </c>
      <c r="B55" s="1" t="s">
        <v>156</v>
      </c>
      <c r="C55" s="137" t="s">
        <v>139</v>
      </c>
      <c r="D55" s="138">
        <v>38377</v>
      </c>
      <c r="E55" s="138">
        <v>37984</v>
      </c>
      <c r="F55" s="138">
        <v>37235</v>
      </c>
      <c r="G55" s="138">
        <v>36528</v>
      </c>
      <c r="H55" s="138">
        <v>35751</v>
      </c>
      <c r="I55" s="138">
        <v>34976</v>
      </c>
      <c r="J55" s="138">
        <v>34213</v>
      </c>
      <c r="K55" s="138">
        <v>151472</v>
      </c>
      <c r="L55" s="139">
        <f t="shared" si="0"/>
        <v>406536</v>
      </c>
      <c r="M55" s="123"/>
      <c r="N55" s="123"/>
      <c r="O55" s="123"/>
      <c r="P55" s="123"/>
      <c r="Q55" s="123"/>
      <c r="R55" s="123"/>
      <c r="S55" s="117"/>
      <c r="T55" s="117"/>
      <c r="U55" s="117"/>
      <c r="V55" s="117"/>
      <c r="W55" s="117"/>
      <c r="DC55" s="122"/>
    </row>
    <row r="56" spans="1:107" ht="75">
      <c r="A56" s="1" t="s">
        <v>110</v>
      </c>
      <c r="B56" s="1" t="s">
        <v>942</v>
      </c>
      <c r="C56" s="137" t="s">
        <v>136</v>
      </c>
      <c r="D56" s="138">
        <v>9582</v>
      </c>
      <c r="E56" s="138">
        <v>9511</v>
      </c>
      <c r="F56" s="138">
        <v>9290</v>
      </c>
      <c r="G56" s="138">
        <v>9057</v>
      </c>
      <c r="H56" s="138">
        <v>8831</v>
      </c>
      <c r="I56" s="138">
        <v>8605</v>
      </c>
      <c r="J56" s="138">
        <v>8382</v>
      </c>
      <c r="K56" s="138">
        <v>34566</v>
      </c>
      <c r="L56" s="139">
        <f t="shared" si="0"/>
        <v>97824</v>
      </c>
      <c r="M56" s="123"/>
      <c r="N56" s="123"/>
      <c r="O56" s="123"/>
      <c r="P56" s="123"/>
      <c r="Q56" s="123"/>
      <c r="R56" s="123"/>
      <c r="S56" s="117"/>
      <c r="T56" s="117"/>
      <c r="U56" s="117"/>
      <c r="V56" s="117"/>
      <c r="W56" s="117"/>
      <c r="DC56" s="122"/>
    </row>
    <row r="57" spans="1:107" ht="75">
      <c r="A57" s="1" t="s">
        <v>110</v>
      </c>
      <c r="B57" s="1" t="s">
        <v>855</v>
      </c>
      <c r="C57" s="137" t="s">
        <v>136</v>
      </c>
      <c r="D57" s="138">
        <v>29533</v>
      </c>
      <c r="E57" s="138">
        <v>29582</v>
      </c>
      <c r="F57" s="138">
        <v>29138</v>
      </c>
      <c r="G57" s="138">
        <v>28521</v>
      </c>
      <c r="H57" s="138">
        <v>27941</v>
      </c>
      <c r="I57" s="138">
        <v>27362</v>
      </c>
      <c r="J57" s="138">
        <v>26815</v>
      </c>
      <c r="K57" s="138">
        <v>394784</v>
      </c>
      <c r="L57" s="139">
        <f t="shared" si="0"/>
        <v>593676</v>
      </c>
      <c r="M57" s="123"/>
      <c r="N57" s="123"/>
      <c r="O57" s="123"/>
      <c r="P57" s="123"/>
      <c r="Q57" s="123"/>
      <c r="R57" s="123"/>
      <c r="S57" s="117"/>
      <c r="T57" s="117"/>
      <c r="U57" s="117"/>
      <c r="V57" s="117"/>
      <c r="W57" s="117"/>
      <c r="DC57" s="122"/>
    </row>
    <row r="58" spans="1:107" ht="60">
      <c r="A58" s="1" t="s">
        <v>110</v>
      </c>
      <c r="B58" s="1" t="s">
        <v>856</v>
      </c>
      <c r="C58" s="137" t="s">
        <v>136</v>
      </c>
      <c r="D58" s="138">
        <v>3166</v>
      </c>
      <c r="E58" s="138">
        <v>3216</v>
      </c>
      <c r="F58" s="138">
        <v>3163</v>
      </c>
      <c r="G58" s="138">
        <v>3102</v>
      </c>
      <c r="H58" s="138">
        <v>3045</v>
      </c>
      <c r="I58" s="138">
        <v>2988</v>
      </c>
      <c r="J58" s="138">
        <v>2934</v>
      </c>
      <c r="K58" s="138">
        <v>44394</v>
      </c>
      <c r="L58" s="139">
        <f t="shared" si="0"/>
        <v>66008</v>
      </c>
      <c r="M58" s="123"/>
      <c r="N58" s="123"/>
      <c r="O58" s="123"/>
      <c r="P58" s="123"/>
      <c r="Q58" s="123"/>
      <c r="R58" s="123"/>
      <c r="S58" s="117"/>
      <c r="T58" s="117"/>
      <c r="U58" s="117"/>
      <c r="V58" s="117"/>
      <c r="W58" s="117"/>
      <c r="DC58" s="122"/>
    </row>
    <row r="59" spans="1:107" ht="75">
      <c r="A59" s="1" t="s">
        <v>110</v>
      </c>
      <c r="B59" s="1" t="s">
        <v>843</v>
      </c>
      <c r="C59" s="137" t="s">
        <v>157</v>
      </c>
      <c r="D59" s="138">
        <v>3</v>
      </c>
      <c r="E59" s="138"/>
      <c r="F59" s="138"/>
      <c r="G59" s="138"/>
      <c r="H59" s="138"/>
      <c r="I59" s="138"/>
      <c r="J59" s="138"/>
      <c r="K59" s="138"/>
      <c r="L59" s="139">
        <f t="shared" si="0"/>
        <v>3</v>
      </c>
      <c r="M59" s="123"/>
      <c r="N59" s="123"/>
      <c r="O59" s="123"/>
      <c r="P59" s="123"/>
      <c r="Q59" s="123"/>
      <c r="R59" s="123"/>
      <c r="S59" s="117"/>
      <c r="T59" s="117"/>
      <c r="U59" s="117"/>
      <c r="V59" s="117"/>
      <c r="W59" s="117"/>
      <c r="DC59" s="122"/>
    </row>
    <row r="60" spans="1:107" ht="75">
      <c r="A60" s="1" t="s">
        <v>110</v>
      </c>
      <c r="B60" s="1" t="s">
        <v>926</v>
      </c>
      <c r="C60" s="137" t="s">
        <v>857</v>
      </c>
      <c r="D60" s="138">
        <v>25571</v>
      </c>
      <c r="E60" s="138">
        <v>25035</v>
      </c>
      <c r="F60" s="138">
        <v>24500</v>
      </c>
      <c r="G60" s="138">
        <v>23954</v>
      </c>
      <c r="H60" s="138">
        <v>23383</v>
      </c>
      <c r="I60" s="138">
        <v>22815</v>
      </c>
      <c r="J60" s="138">
        <v>22270</v>
      </c>
      <c r="K60" s="138">
        <v>255099</v>
      </c>
      <c r="L60" s="139">
        <f t="shared" si="0"/>
        <v>422627</v>
      </c>
      <c r="M60" s="123"/>
      <c r="N60" s="123"/>
      <c r="O60" s="123"/>
      <c r="P60" s="123"/>
      <c r="Q60" s="123"/>
      <c r="R60" s="123"/>
      <c r="S60" s="117"/>
      <c r="T60" s="117"/>
      <c r="U60" s="117"/>
      <c r="V60" s="117"/>
      <c r="W60" s="117"/>
      <c r="DC60" s="122"/>
    </row>
    <row r="61" spans="1:107" ht="90">
      <c r="A61" s="1" t="s">
        <v>110</v>
      </c>
      <c r="B61" s="1" t="s">
        <v>943</v>
      </c>
      <c r="C61" s="137" t="s">
        <v>158</v>
      </c>
      <c r="D61" s="138">
        <v>11046</v>
      </c>
      <c r="E61" s="138">
        <v>10905</v>
      </c>
      <c r="F61" s="138">
        <v>10638</v>
      </c>
      <c r="G61" s="138">
        <v>10357</v>
      </c>
      <c r="H61" s="138">
        <v>10083</v>
      </c>
      <c r="I61" s="138">
        <v>9810</v>
      </c>
      <c r="J61" s="138">
        <v>9543</v>
      </c>
      <c r="K61" s="138">
        <v>44757</v>
      </c>
      <c r="L61" s="139">
        <f t="shared" si="0"/>
        <v>117139</v>
      </c>
      <c r="M61" s="123"/>
      <c r="N61" s="123"/>
      <c r="O61" s="123"/>
      <c r="P61" s="123"/>
      <c r="Q61" s="123"/>
      <c r="R61" s="123"/>
      <c r="S61" s="117"/>
      <c r="T61" s="117"/>
      <c r="U61" s="117"/>
      <c r="V61" s="117"/>
      <c r="W61" s="117"/>
      <c r="DC61" s="122"/>
    </row>
    <row r="62" spans="1:107" ht="60">
      <c r="A62" s="1" t="s">
        <v>110</v>
      </c>
      <c r="B62" s="1" t="s">
        <v>996</v>
      </c>
      <c r="C62" s="137" t="s">
        <v>159</v>
      </c>
      <c r="D62" s="138">
        <v>34113</v>
      </c>
      <c r="E62" s="138">
        <v>33589</v>
      </c>
      <c r="F62" s="138">
        <v>32810</v>
      </c>
      <c r="G62" s="138">
        <v>32084</v>
      </c>
      <c r="H62" s="138">
        <v>31331</v>
      </c>
      <c r="I62" s="138">
        <v>30578</v>
      </c>
      <c r="J62" s="138">
        <v>26243</v>
      </c>
      <c r="K62" s="138">
        <v>295917</v>
      </c>
      <c r="L62" s="139">
        <f t="shared" si="0"/>
        <v>516665</v>
      </c>
      <c r="M62" s="123"/>
      <c r="N62" s="123"/>
      <c r="O62" s="123"/>
      <c r="P62" s="123"/>
      <c r="Q62" s="123"/>
      <c r="R62" s="123"/>
      <c r="S62" s="117"/>
      <c r="T62" s="117"/>
      <c r="U62" s="117"/>
      <c r="V62" s="117"/>
      <c r="W62" s="117"/>
      <c r="DC62" s="122"/>
    </row>
    <row r="63" spans="1:107" ht="75">
      <c r="A63" s="1" t="s">
        <v>110</v>
      </c>
      <c r="B63" s="1" t="s">
        <v>941</v>
      </c>
      <c r="C63" s="137" t="s">
        <v>160</v>
      </c>
      <c r="D63" s="138">
        <v>67805</v>
      </c>
      <c r="E63" s="138">
        <v>67423</v>
      </c>
      <c r="F63" s="138">
        <v>66192</v>
      </c>
      <c r="G63" s="138">
        <v>64840</v>
      </c>
      <c r="H63" s="138">
        <v>63523</v>
      </c>
      <c r="I63" s="138">
        <v>62209</v>
      </c>
      <c r="J63" s="138">
        <v>60969</v>
      </c>
      <c r="K63" s="138">
        <v>913312</v>
      </c>
      <c r="L63" s="139">
        <f t="shared" si="0"/>
        <v>1366273</v>
      </c>
      <c r="M63" s="123"/>
      <c r="N63" s="123"/>
      <c r="O63" s="123"/>
      <c r="P63" s="123"/>
      <c r="Q63" s="123"/>
      <c r="R63" s="123"/>
      <c r="S63" s="117"/>
      <c r="T63" s="117"/>
      <c r="U63" s="117"/>
      <c r="V63" s="117"/>
      <c r="W63" s="117"/>
      <c r="DC63" s="122"/>
    </row>
    <row r="64" spans="1:107" ht="75">
      <c r="A64" s="1" t="s">
        <v>110</v>
      </c>
      <c r="B64" s="1" t="s">
        <v>861</v>
      </c>
      <c r="C64" s="137" t="s">
        <v>161</v>
      </c>
      <c r="D64" s="138">
        <v>38175</v>
      </c>
      <c r="E64" s="138">
        <v>37925</v>
      </c>
      <c r="F64" s="138">
        <v>37174</v>
      </c>
      <c r="G64" s="138">
        <v>36317</v>
      </c>
      <c r="H64" s="138">
        <v>35514</v>
      </c>
      <c r="I64" s="138">
        <v>34712</v>
      </c>
      <c r="J64" s="138">
        <v>33956</v>
      </c>
      <c r="K64" s="138">
        <v>504908</v>
      </c>
      <c r="L64" s="139">
        <f t="shared" si="0"/>
        <v>758681</v>
      </c>
      <c r="M64" s="123"/>
      <c r="N64" s="123"/>
      <c r="O64" s="123"/>
      <c r="P64" s="123"/>
      <c r="Q64" s="123"/>
      <c r="R64" s="123"/>
      <c r="S64" s="117"/>
      <c r="T64" s="117"/>
      <c r="U64" s="117"/>
      <c r="V64" s="117"/>
      <c r="W64" s="117"/>
      <c r="DC64" s="122"/>
    </row>
    <row r="65" spans="1:107" ht="75">
      <c r="A65" s="1" t="s">
        <v>110</v>
      </c>
      <c r="B65" s="1" t="s">
        <v>860</v>
      </c>
      <c r="C65" s="137" t="s">
        <v>161</v>
      </c>
      <c r="D65" s="138">
        <v>14316</v>
      </c>
      <c r="E65" s="138">
        <v>14192</v>
      </c>
      <c r="F65" s="138">
        <v>13895</v>
      </c>
      <c r="G65" s="138">
        <v>13556</v>
      </c>
      <c r="H65" s="138">
        <v>13238</v>
      </c>
      <c r="I65" s="138">
        <v>12922</v>
      </c>
      <c r="J65" s="138">
        <v>12623</v>
      </c>
      <c r="K65" s="138">
        <v>183820</v>
      </c>
      <c r="L65" s="139">
        <f t="shared" si="0"/>
        <v>278562</v>
      </c>
      <c r="M65" s="123"/>
      <c r="N65" s="123"/>
      <c r="O65" s="123"/>
      <c r="P65" s="123"/>
      <c r="Q65" s="123"/>
      <c r="R65" s="123"/>
      <c r="S65" s="117"/>
      <c r="T65" s="117"/>
      <c r="U65" s="117"/>
      <c r="V65" s="117"/>
      <c r="W65" s="117"/>
      <c r="DC65" s="122"/>
    </row>
    <row r="66" spans="1:107" ht="75">
      <c r="A66" s="1" t="s">
        <v>110</v>
      </c>
      <c r="B66" s="1" t="s">
        <v>858</v>
      </c>
      <c r="C66" s="137" t="s">
        <v>162</v>
      </c>
      <c r="D66" s="138">
        <v>3838</v>
      </c>
      <c r="E66" s="138">
        <v>3819</v>
      </c>
      <c r="F66" s="138">
        <v>3748</v>
      </c>
      <c r="G66" s="138">
        <v>3666</v>
      </c>
      <c r="H66" s="138">
        <v>3589</v>
      </c>
      <c r="I66" s="138">
        <v>3513</v>
      </c>
      <c r="J66" s="138">
        <v>3441</v>
      </c>
      <c r="K66" s="138">
        <v>52177</v>
      </c>
      <c r="L66" s="139">
        <f t="shared" si="0"/>
        <v>77791</v>
      </c>
      <c r="M66" s="123"/>
      <c r="N66" s="123"/>
      <c r="O66" s="123"/>
      <c r="P66" s="123"/>
      <c r="Q66" s="123"/>
      <c r="R66" s="123"/>
      <c r="S66" s="117"/>
      <c r="T66" s="117"/>
      <c r="U66" s="117"/>
      <c r="V66" s="117"/>
      <c r="W66" s="117"/>
      <c r="DC66" s="122"/>
    </row>
    <row r="67" spans="1:107" ht="60">
      <c r="A67" s="1" t="s">
        <v>110</v>
      </c>
      <c r="B67" s="1" t="s">
        <v>859</v>
      </c>
      <c r="C67" s="137" t="s">
        <v>163</v>
      </c>
      <c r="D67" s="138">
        <v>32170</v>
      </c>
      <c r="E67" s="138">
        <v>23576</v>
      </c>
      <c r="F67" s="138"/>
      <c r="G67" s="138"/>
      <c r="H67" s="138"/>
      <c r="I67" s="138"/>
      <c r="J67" s="138"/>
      <c r="K67" s="138"/>
      <c r="L67" s="139">
        <f t="shared" si="0"/>
        <v>55746</v>
      </c>
      <c r="M67" s="123"/>
      <c r="N67" s="123"/>
      <c r="O67" s="123"/>
      <c r="P67" s="123"/>
      <c r="Q67" s="123"/>
      <c r="R67" s="123"/>
      <c r="S67" s="117"/>
      <c r="T67" s="117"/>
      <c r="U67" s="117"/>
      <c r="V67" s="117"/>
      <c r="W67" s="117"/>
      <c r="DC67" s="122"/>
    </row>
    <row r="68" spans="1:107" ht="60">
      <c r="A68" s="1" t="s">
        <v>110</v>
      </c>
      <c r="B68" s="1" t="s">
        <v>944</v>
      </c>
      <c r="C68" s="137" t="s">
        <v>164</v>
      </c>
      <c r="D68" s="138">
        <v>28092</v>
      </c>
      <c r="E68" s="138">
        <v>27384</v>
      </c>
      <c r="F68" s="138">
        <v>26706</v>
      </c>
      <c r="G68" s="138">
        <v>25957</v>
      </c>
      <c r="H68" s="138">
        <v>25238</v>
      </c>
      <c r="I68" s="138">
        <v>24519</v>
      </c>
      <c r="J68" s="138">
        <v>23823</v>
      </c>
      <c r="K68" s="138">
        <v>198345</v>
      </c>
      <c r="L68" s="139">
        <f t="shared" si="0"/>
        <v>380064</v>
      </c>
      <c r="M68" s="123"/>
      <c r="N68" s="123"/>
      <c r="O68" s="123"/>
      <c r="P68" s="123"/>
      <c r="Q68" s="123"/>
      <c r="R68" s="123"/>
      <c r="S68" s="117"/>
      <c r="T68" s="117"/>
      <c r="U68" s="117"/>
      <c r="V68" s="117"/>
      <c r="W68" s="117"/>
      <c r="DC68" s="122"/>
    </row>
    <row r="69" spans="1:107" ht="90">
      <c r="A69" s="1" t="s">
        <v>110</v>
      </c>
      <c r="B69" s="1" t="s">
        <v>923</v>
      </c>
      <c r="C69" s="137" t="s">
        <v>165</v>
      </c>
      <c r="D69" s="138">
        <v>20738</v>
      </c>
      <c r="E69" s="138">
        <v>20091</v>
      </c>
      <c r="F69" s="138">
        <v>19696</v>
      </c>
      <c r="G69" s="138">
        <v>19244</v>
      </c>
      <c r="H69" s="138">
        <v>18822</v>
      </c>
      <c r="I69" s="138">
        <v>18400</v>
      </c>
      <c r="J69" s="138">
        <v>18002</v>
      </c>
      <c r="K69" s="138">
        <v>271514</v>
      </c>
      <c r="L69" s="139">
        <f t="shared" si="0"/>
        <v>406507</v>
      </c>
      <c r="M69" s="123"/>
      <c r="N69" s="123"/>
      <c r="O69" s="123"/>
      <c r="P69" s="123"/>
      <c r="Q69" s="123"/>
      <c r="R69" s="123"/>
      <c r="S69" s="117"/>
      <c r="T69" s="117"/>
      <c r="U69" s="117"/>
      <c r="V69" s="117"/>
      <c r="W69" s="117"/>
      <c r="DC69" s="122"/>
    </row>
    <row r="70" spans="1:107" ht="75">
      <c r="A70" s="1" t="s">
        <v>110</v>
      </c>
      <c r="B70" s="1" t="s">
        <v>860</v>
      </c>
      <c r="C70" s="137" t="s">
        <v>165</v>
      </c>
      <c r="D70" s="138">
        <v>4166</v>
      </c>
      <c r="E70" s="138">
        <v>4036</v>
      </c>
      <c r="F70" s="138">
        <v>3957</v>
      </c>
      <c r="G70" s="138">
        <v>3867</v>
      </c>
      <c r="H70" s="138">
        <v>3782</v>
      </c>
      <c r="I70" s="138">
        <v>3698</v>
      </c>
      <c r="J70" s="138">
        <v>3618</v>
      </c>
      <c r="K70" s="138">
        <v>54936</v>
      </c>
      <c r="L70" s="139">
        <f t="shared" si="0"/>
        <v>82060</v>
      </c>
      <c r="M70" s="123"/>
      <c r="N70" s="123"/>
      <c r="O70" s="123"/>
      <c r="P70" s="123"/>
      <c r="Q70" s="123"/>
      <c r="R70" s="123"/>
      <c r="S70" s="117"/>
      <c r="T70" s="117"/>
      <c r="U70" s="117"/>
      <c r="V70" s="117"/>
      <c r="W70" s="117"/>
      <c r="DC70" s="122"/>
    </row>
    <row r="71" spans="1:107" ht="75">
      <c r="A71" s="1" t="s">
        <v>110</v>
      </c>
      <c r="B71" s="1" t="s">
        <v>861</v>
      </c>
      <c r="C71" s="137" t="s">
        <v>165</v>
      </c>
      <c r="D71" s="138">
        <v>5705</v>
      </c>
      <c r="E71" s="138">
        <v>5527</v>
      </c>
      <c r="F71" s="138">
        <v>5376</v>
      </c>
      <c r="G71" s="138">
        <v>5212</v>
      </c>
      <c r="H71" s="138">
        <v>5055</v>
      </c>
      <c r="I71" s="138">
        <v>4898</v>
      </c>
      <c r="J71" s="138">
        <v>4746</v>
      </c>
      <c r="K71" s="138">
        <v>39510</v>
      </c>
      <c r="L71" s="139">
        <f t="shared" si="0"/>
        <v>76029</v>
      </c>
      <c r="M71" s="123"/>
      <c r="N71" s="123"/>
      <c r="O71" s="123"/>
      <c r="P71" s="123"/>
      <c r="Q71" s="123"/>
      <c r="R71" s="123"/>
      <c r="S71" s="117"/>
      <c r="T71" s="117"/>
      <c r="U71" s="117"/>
      <c r="V71" s="117"/>
      <c r="W71" s="117"/>
      <c r="DC71" s="122"/>
    </row>
    <row r="72" spans="1:107" ht="75">
      <c r="A72" s="1" t="s">
        <v>110</v>
      </c>
      <c r="B72" s="1" t="s">
        <v>855</v>
      </c>
      <c r="C72" s="137" t="s">
        <v>166</v>
      </c>
      <c r="D72" s="138">
        <v>22873</v>
      </c>
      <c r="E72" s="138">
        <v>22233</v>
      </c>
      <c r="F72" s="138">
        <v>21774</v>
      </c>
      <c r="G72" s="138">
        <v>21323</v>
      </c>
      <c r="H72" s="138">
        <v>20839</v>
      </c>
      <c r="I72" s="138">
        <v>20355</v>
      </c>
      <c r="J72" s="138">
        <v>19894</v>
      </c>
      <c r="K72" s="138">
        <v>243087</v>
      </c>
      <c r="L72" s="139">
        <f t="shared" si="0"/>
        <v>392378</v>
      </c>
      <c r="M72" s="123"/>
      <c r="N72" s="123"/>
      <c r="O72" s="123"/>
      <c r="P72" s="123"/>
      <c r="Q72" s="123"/>
      <c r="R72" s="123"/>
      <c r="S72" s="117"/>
      <c r="T72" s="117"/>
      <c r="U72" s="117"/>
      <c r="V72" s="117"/>
      <c r="W72" s="117"/>
      <c r="DC72" s="122"/>
    </row>
    <row r="73" spans="1:107" ht="90">
      <c r="A73" s="1" t="s">
        <v>110</v>
      </c>
      <c r="B73" s="1" t="s">
        <v>927</v>
      </c>
      <c r="C73" s="137" t="s">
        <v>167</v>
      </c>
      <c r="D73" s="138">
        <v>38254</v>
      </c>
      <c r="E73" s="138">
        <v>37273</v>
      </c>
      <c r="F73" s="138">
        <v>36485</v>
      </c>
      <c r="G73" s="138">
        <v>35704</v>
      </c>
      <c r="H73" s="138">
        <v>34870</v>
      </c>
      <c r="I73" s="138">
        <v>34038</v>
      </c>
      <c r="J73" s="138">
        <v>33245</v>
      </c>
      <c r="K73" s="138">
        <v>416496</v>
      </c>
      <c r="L73" s="139">
        <f t="shared" si="0"/>
        <v>666365</v>
      </c>
      <c r="M73" s="123"/>
      <c r="N73" s="123"/>
      <c r="O73" s="123"/>
      <c r="P73" s="123"/>
      <c r="Q73" s="123"/>
      <c r="R73" s="123"/>
      <c r="S73" s="117"/>
      <c r="T73" s="117"/>
      <c r="U73" s="117"/>
      <c r="V73" s="117"/>
      <c r="W73" s="117"/>
      <c r="DC73" s="122"/>
    </row>
    <row r="74" spans="1:107" ht="75">
      <c r="A74" s="1" t="s">
        <v>110</v>
      </c>
      <c r="B74" s="1" t="s">
        <v>928</v>
      </c>
      <c r="C74" s="137" t="s">
        <v>168</v>
      </c>
      <c r="D74" s="138">
        <v>4480</v>
      </c>
      <c r="E74" s="138">
        <v>4431</v>
      </c>
      <c r="F74" s="138">
        <v>4331</v>
      </c>
      <c r="G74" s="138">
        <v>4219</v>
      </c>
      <c r="H74" s="138">
        <v>4114</v>
      </c>
      <c r="I74" s="138">
        <v>4008</v>
      </c>
      <c r="J74" s="138">
        <v>3908</v>
      </c>
      <c r="K74" s="138">
        <v>46425</v>
      </c>
      <c r="L74" s="139">
        <f t="shared" si="0"/>
        <v>75916</v>
      </c>
      <c r="M74" s="123"/>
      <c r="N74" s="123"/>
      <c r="O74" s="123"/>
      <c r="P74" s="123"/>
      <c r="Q74" s="123"/>
      <c r="R74" s="123"/>
      <c r="S74" s="117"/>
      <c r="T74" s="117"/>
      <c r="U74" s="117"/>
      <c r="V74" s="117"/>
      <c r="W74" s="117"/>
      <c r="DC74" s="122"/>
    </row>
    <row r="75" spans="1:107" ht="75">
      <c r="A75" s="1" t="s">
        <v>110</v>
      </c>
      <c r="B75" s="1" t="s">
        <v>945</v>
      </c>
      <c r="C75" s="137" t="s">
        <v>169</v>
      </c>
      <c r="D75" s="138">
        <v>5777</v>
      </c>
      <c r="E75" s="138">
        <v>5706</v>
      </c>
      <c r="F75" s="138">
        <v>5559</v>
      </c>
      <c r="G75" s="138">
        <v>5405</v>
      </c>
      <c r="H75" s="138">
        <v>5255</v>
      </c>
      <c r="I75" s="138">
        <v>5104</v>
      </c>
      <c r="J75" s="138">
        <v>4958</v>
      </c>
      <c r="K75" s="138">
        <v>26547</v>
      </c>
      <c r="L75" s="139">
        <f t="shared" ref="L75:L93" si="1">SUM(D75:K75)</f>
        <v>64311</v>
      </c>
      <c r="M75" s="123"/>
      <c r="N75" s="123"/>
      <c r="O75" s="123"/>
      <c r="P75" s="123"/>
      <c r="Q75" s="123"/>
      <c r="R75" s="123"/>
      <c r="S75" s="117"/>
      <c r="T75" s="117"/>
      <c r="U75" s="117"/>
      <c r="V75" s="117"/>
      <c r="W75" s="117"/>
      <c r="DC75" s="122"/>
    </row>
    <row r="76" spans="1:107" ht="45">
      <c r="A76" s="1" t="s">
        <v>110</v>
      </c>
      <c r="B76" s="1" t="s">
        <v>173</v>
      </c>
      <c r="C76" s="137" t="s">
        <v>174</v>
      </c>
      <c r="D76" s="138">
        <v>65870</v>
      </c>
      <c r="E76" s="138">
        <v>64474</v>
      </c>
      <c r="F76" s="138">
        <v>63160</v>
      </c>
      <c r="G76" s="138">
        <v>61686</v>
      </c>
      <c r="H76" s="138">
        <v>60294</v>
      </c>
      <c r="I76" s="138">
        <v>58904</v>
      </c>
      <c r="J76" s="138">
        <v>57581</v>
      </c>
      <c r="K76" s="138">
        <v>748065</v>
      </c>
      <c r="L76" s="139">
        <f t="shared" si="1"/>
        <v>1180034</v>
      </c>
      <c r="M76" s="123"/>
      <c r="N76" s="123"/>
      <c r="O76" s="123"/>
      <c r="P76" s="123"/>
      <c r="Q76" s="123"/>
      <c r="R76" s="123"/>
      <c r="S76" s="117"/>
      <c r="T76" s="117"/>
      <c r="U76" s="117"/>
      <c r="V76" s="117"/>
      <c r="W76" s="117"/>
      <c r="DC76" s="122"/>
    </row>
    <row r="77" spans="1:107" ht="90">
      <c r="A77" s="1" t="s">
        <v>110</v>
      </c>
      <c r="B77" s="1" t="s">
        <v>175</v>
      </c>
      <c r="C77" s="137" t="s">
        <v>176</v>
      </c>
      <c r="D77" s="138">
        <v>11503</v>
      </c>
      <c r="E77" s="138">
        <v>16.809999999999999</v>
      </c>
      <c r="F77" s="138"/>
      <c r="G77" s="138"/>
      <c r="H77" s="138"/>
      <c r="I77" s="138"/>
      <c r="J77" s="138"/>
      <c r="K77" s="138"/>
      <c r="L77" s="139">
        <f t="shared" si="1"/>
        <v>11519.81</v>
      </c>
      <c r="M77" s="123"/>
      <c r="N77" s="123"/>
      <c r="O77" s="123"/>
      <c r="P77" s="123"/>
      <c r="Q77" s="123"/>
      <c r="R77" s="123"/>
      <c r="S77" s="117"/>
      <c r="T77" s="117"/>
      <c r="U77" s="117"/>
      <c r="V77" s="117"/>
      <c r="W77" s="117"/>
      <c r="DC77" s="122"/>
    </row>
    <row r="78" spans="1:107" ht="90">
      <c r="A78" s="1" t="s">
        <v>110</v>
      </c>
      <c r="B78" s="1" t="s">
        <v>862</v>
      </c>
      <c r="C78" s="137" t="s">
        <v>176</v>
      </c>
      <c r="D78" s="138">
        <v>20848</v>
      </c>
      <c r="E78" s="138">
        <v>20080</v>
      </c>
      <c r="F78" s="138">
        <v>19316</v>
      </c>
      <c r="G78" s="138">
        <v>4664</v>
      </c>
      <c r="H78" s="138"/>
      <c r="I78" s="138"/>
      <c r="J78" s="138"/>
      <c r="K78" s="138"/>
      <c r="L78" s="139">
        <f t="shared" si="1"/>
        <v>64908</v>
      </c>
      <c r="M78" s="123"/>
      <c r="N78" s="123"/>
      <c r="O78" s="123"/>
      <c r="P78" s="123"/>
      <c r="Q78" s="123"/>
      <c r="R78" s="123"/>
      <c r="S78" s="117"/>
      <c r="T78" s="117"/>
      <c r="U78" s="117"/>
      <c r="V78" s="117"/>
      <c r="W78" s="117"/>
      <c r="DC78" s="122"/>
    </row>
    <row r="79" spans="1:107" ht="105">
      <c r="A79" s="1" t="s">
        <v>110</v>
      </c>
      <c r="B79" s="1" t="s">
        <v>997</v>
      </c>
      <c r="C79" s="137" t="s">
        <v>177</v>
      </c>
      <c r="D79" s="138">
        <v>33032</v>
      </c>
      <c r="E79" s="138">
        <v>31864</v>
      </c>
      <c r="F79" s="138">
        <v>30892</v>
      </c>
      <c r="G79" s="138">
        <v>14461</v>
      </c>
      <c r="H79" s="138"/>
      <c r="I79" s="138"/>
      <c r="J79" s="138"/>
      <c r="K79" s="138"/>
      <c r="L79" s="139">
        <f t="shared" si="1"/>
        <v>110249</v>
      </c>
      <c r="M79" s="123"/>
      <c r="N79" s="123"/>
      <c r="O79" s="123"/>
      <c r="P79" s="123"/>
      <c r="Q79" s="123"/>
      <c r="R79" s="123"/>
      <c r="S79" s="117"/>
      <c r="T79" s="117"/>
      <c r="U79" s="117"/>
      <c r="V79" s="117"/>
      <c r="W79" s="117"/>
      <c r="DC79" s="122"/>
    </row>
    <row r="80" spans="1:107" ht="75">
      <c r="A80" s="1" t="s">
        <v>110</v>
      </c>
      <c r="B80" s="1" t="s">
        <v>178</v>
      </c>
      <c r="C80" s="137" t="s">
        <v>179</v>
      </c>
      <c r="D80" s="138">
        <v>5862</v>
      </c>
      <c r="E80" s="138">
        <v>11059</v>
      </c>
      <c r="F80" s="138">
        <v>10646</v>
      </c>
      <c r="G80" s="138">
        <v>6614</v>
      </c>
      <c r="H80" s="138"/>
      <c r="I80" s="138"/>
      <c r="J80" s="138"/>
      <c r="K80" s="138"/>
      <c r="L80" s="139">
        <f t="shared" si="1"/>
        <v>34181</v>
      </c>
      <c r="M80" s="123"/>
      <c r="N80" s="123"/>
      <c r="O80" s="123"/>
      <c r="P80" s="123"/>
      <c r="Q80" s="123"/>
      <c r="R80" s="123"/>
      <c r="S80" s="117"/>
      <c r="T80" s="117"/>
      <c r="U80" s="117"/>
      <c r="V80" s="117"/>
      <c r="W80" s="117"/>
      <c r="DC80" s="122"/>
    </row>
    <row r="81" spans="1:107" ht="45">
      <c r="A81" s="1" t="s">
        <v>110</v>
      </c>
      <c r="B81" s="1" t="s">
        <v>173</v>
      </c>
      <c r="C81" s="137" t="s">
        <v>863</v>
      </c>
      <c r="D81" s="138">
        <v>13625</v>
      </c>
      <c r="E81" s="138">
        <v>22245</v>
      </c>
      <c r="F81" s="138">
        <v>21860</v>
      </c>
      <c r="G81" s="138">
        <v>21366</v>
      </c>
      <c r="H81" s="138">
        <v>20897</v>
      </c>
      <c r="I81" s="138">
        <v>20429</v>
      </c>
      <c r="J81" s="138">
        <v>19985</v>
      </c>
      <c r="K81" s="138">
        <v>273273</v>
      </c>
      <c r="L81" s="139">
        <f t="shared" si="1"/>
        <v>413680</v>
      </c>
      <c r="M81" s="123"/>
      <c r="N81" s="123"/>
      <c r="O81" s="123"/>
      <c r="P81" s="123"/>
      <c r="Q81" s="123"/>
      <c r="R81" s="123"/>
      <c r="S81" s="117"/>
      <c r="T81" s="117"/>
      <c r="U81" s="117"/>
      <c r="V81" s="117"/>
      <c r="W81" s="117"/>
      <c r="DC81" s="122"/>
    </row>
    <row r="82" spans="1:107" ht="90">
      <c r="A82" s="1" t="s">
        <v>110</v>
      </c>
      <c r="B82" s="1" t="s">
        <v>175</v>
      </c>
      <c r="C82" s="137" t="s">
        <v>863</v>
      </c>
      <c r="D82" s="138">
        <v>7762</v>
      </c>
      <c r="E82" s="138">
        <v>7702</v>
      </c>
      <c r="F82" s="138">
        <v>7584</v>
      </c>
      <c r="G82" s="138">
        <v>7412</v>
      </c>
      <c r="H82" s="138">
        <v>7249</v>
      </c>
      <c r="I82" s="138">
        <v>7087</v>
      </c>
      <c r="J82" s="138">
        <v>6932</v>
      </c>
      <c r="K82" s="138">
        <v>94860</v>
      </c>
      <c r="L82" s="139">
        <f t="shared" si="1"/>
        <v>146588</v>
      </c>
      <c r="M82" s="123"/>
      <c r="N82" s="123"/>
      <c r="O82" s="123"/>
      <c r="P82" s="123"/>
      <c r="Q82" s="123"/>
      <c r="R82" s="123"/>
      <c r="S82" s="117"/>
      <c r="T82" s="117"/>
      <c r="U82" s="117"/>
      <c r="V82" s="117"/>
      <c r="W82" s="117"/>
      <c r="DC82" s="122"/>
    </row>
    <row r="83" spans="1:107" ht="90">
      <c r="A83" s="1" t="s">
        <v>110</v>
      </c>
      <c r="B83" s="1" t="s">
        <v>864</v>
      </c>
      <c r="C83" s="137" t="s">
        <v>865</v>
      </c>
      <c r="D83" s="138">
        <v>16654</v>
      </c>
      <c r="E83" s="138">
        <v>16584</v>
      </c>
      <c r="F83" s="138">
        <v>16331</v>
      </c>
      <c r="G83" s="138">
        <v>15967</v>
      </c>
      <c r="H83" s="138">
        <v>15624</v>
      </c>
      <c r="I83" s="138">
        <v>15281</v>
      </c>
      <c r="J83" s="138">
        <v>14957</v>
      </c>
      <c r="K83" s="138">
        <v>205869</v>
      </c>
      <c r="L83" s="139">
        <f t="shared" si="1"/>
        <v>317267</v>
      </c>
      <c r="M83" s="123"/>
      <c r="N83" s="123"/>
      <c r="O83" s="123"/>
      <c r="P83" s="123"/>
      <c r="Q83" s="123"/>
      <c r="R83" s="123"/>
      <c r="S83" s="117"/>
      <c r="T83" s="117"/>
      <c r="U83" s="117"/>
      <c r="V83" s="117"/>
      <c r="W83" s="117"/>
      <c r="DC83" s="122"/>
    </row>
    <row r="84" spans="1:107" ht="75">
      <c r="A84" s="1" t="s">
        <v>110</v>
      </c>
      <c r="B84" s="1" t="s">
        <v>866</v>
      </c>
      <c r="C84" s="137" t="s">
        <v>867</v>
      </c>
      <c r="D84" s="138">
        <v>9015</v>
      </c>
      <c r="E84" s="138">
        <v>27484</v>
      </c>
      <c r="F84" s="138">
        <v>26707</v>
      </c>
      <c r="G84" s="138">
        <v>25922</v>
      </c>
      <c r="H84" s="138">
        <v>6862</v>
      </c>
      <c r="I84" s="138"/>
      <c r="J84" s="138"/>
      <c r="K84" s="138"/>
      <c r="L84" s="139">
        <f t="shared" si="1"/>
        <v>95990</v>
      </c>
      <c r="M84" s="123"/>
      <c r="N84" s="123"/>
      <c r="O84" s="123"/>
      <c r="P84" s="123"/>
      <c r="Q84" s="123"/>
      <c r="R84" s="123"/>
      <c r="S84" s="117"/>
      <c r="T84" s="117"/>
      <c r="U84" s="117"/>
      <c r="V84" s="117"/>
      <c r="W84" s="117"/>
      <c r="DC84" s="122"/>
    </row>
    <row r="85" spans="1:107" ht="60">
      <c r="A85" s="1" t="s">
        <v>110</v>
      </c>
      <c r="B85" s="1" t="s">
        <v>868</v>
      </c>
      <c r="C85" s="137" t="s">
        <v>867</v>
      </c>
      <c r="D85" s="138">
        <v>6277</v>
      </c>
      <c r="E85" s="138">
        <v>13001</v>
      </c>
      <c r="F85" s="138">
        <v>12723</v>
      </c>
      <c r="G85" s="138">
        <v>12404</v>
      </c>
      <c r="H85" s="138">
        <v>12096</v>
      </c>
      <c r="I85" s="138">
        <v>11789</v>
      </c>
      <c r="J85" s="138">
        <v>11489</v>
      </c>
      <c r="K85" s="138">
        <v>76255</v>
      </c>
      <c r="L85" s="139">
        <f t="shared" si="1"/>
        <v>156034</v>
      </c>
      <c r="M85" s="123"/>
      <c r="N85" s="123"/>
      <c r="O85" s="123"/>
      <c r="P85" s="123"/>
      <c r="Q85" s="123"/>
      <c r="R85" s="123"/>
      <c r="S85" s="117"/>
      <c r="T85" s="117"/>
      <c r="U85" s="117"/>
      <c r="V85" s="117"/>
      <c r="W85" s="117"/>
      <c r="DC85" s="122"/>
    </row>
    <row r="86" spans="1:107" ht="60">
      <c r="A86" s="1" t="s">
        <v>110</v>
      </c>
      <c r="B86" s="1" t="s">
        <v>869</v>
      </c>
      <c r="C86" s="137" t="s">
        <v>870</v>
      </c>
      <c r="D86" s="138">
        <v>31549</v>
      </c>
      <c r="E86" s="138">
        <v>75368</v>
      </c>
      <c r="F86" s="138">
        <v>73437</v>
      </c>
      <c r="G86" s="138">
        <v>71469</v>
      </c>
      <c r="H86" s="138">
        <v>69497</v>
      </c>
      <c r="I86" s="138">
        <v>67528</v>
      </c>
      <c r="J86" s="138">
        <v>65584</v>
      </c>
      <c r="K86" s="138">
        <v>215864</v>
      </c>
      <c r="L86" s="139">
        <f t="shared" si="1"/>
        <v>670296</v>
      </c>
      <c r="M86" s="123"/>
      <c r="N86" s="123"/>
      <c r="O86" s="123"/>
      <c r="P86" s="123"/>
      <c r="Q86" s="123"/>
      <c r="R86" s="123"/>
      <c r="S86" s="117"/>
      <c r="T86" s="117"/>
      <c r="U86" s="117"/>
      <c r="V86" s="117"/>
      <c r="W86" s="117"/>
      <c r="DC86" s="122"/>
    </row>
    <row r="87" spans="1:107" ht="75">
      <c r="A87" s="1" t="s">
        <v>110</v>
      </c>
      <c r="B87" s="1" t="s">
        <v>178</v>
      </c>
      <c r="C87" s="137" t="s">
        <v>870</v>
      </c>
      <c r="D87" s="138">
        <v>6492</v>
      </c>
      <c r="E87" s="138">
        <v>13614</v>
      </c>
      <c r="F87" s="138">
        <v>13325</v>
      </c>
      <c r="G87" s="138">
        <v>12990</v>
      </c>
      <c r="H87" s="138">
        <v>12666</v>
      </c>
      <c r="I87" s="138">
        <v>12343</v>
      </c>
      <c r="J87" s="138">
        <v>12027</v>
      </c>
      <c r="K87" s="138">
        <v>78930</v>
      </c>
      <c r="L87" s="139">
        <f t="shared" si="1"/>
        <v>162387</v>
      </c>
      <c r="M87" s="123"/>
      <c r="N87" s="123"/>
      <c r="O87" s="123"/>
      <c r="P87" s="123"/>
      <c r="Q87" s="123"/>
      <c r="R87" s="123"/>
      <c r="S87" s="117"/>
      <c r="T87" s="117"/>
      <c r="U87" s="117"/>
      <c r="V87" s="117"/>
      <c r="W87" s="117"/>
      <c r="DC87" s="122"/>
    </row>
    <row r="88" spans="1:107" ht="75">
      <c r="A88" s="1" t="s">
        <v>110</v>
      </c>
      <c r="B88" s="1" t="s">
        <v>871</v>
      </c>
      <c r="C88" s="137" t="s">
        <v>872</v>
      </c>
      <c r="D88" s="138">
        <v>6340</v>
      </c>
      <c r="E88" s="138">
        <v>16681</v>
      </c>
      <c r="F88" s="138">
        <v>28258</v>
      </c>
      <c r="G88" s="138">
        <v>27581</v>
      </c>
      <c r="H88" s="138">
        <v>26905</v>
      </c>
      <c r="I88" s="138">
        <v>26229</v>
      </c>
      <c r="J88" s="138">
        <v>25553</v>
      </c>
      <c r="K88" s="138">
        <v>278773</v>
      </c>
      <c r="L88" s="139">
        <f t="shared" si="1"/>
        <v>436320</v>
      </c>
      <c r="M88" s="123"/>
      <c r="N88" s="123"/>
      <c r="O88" s="123"/>
      <c r="P88" s="123"/>
      <c r="Q88" s="123"/>
      <c r="R88" s="123"/>
      <c r="S88" s="117"/>
      <c r="T88" s="117"/>
      <c r="U88" s="117"/>
      <c r="V88" s="117"/>
      <c r="W88" s="117"/>
      <c r="DC88" s="122"/>
    </row>
    <row r="89" spans="1:107" ht="60">
      <c r="A89" s="1" t="s">
        <v>110</v>
      </c>
      <c r="B89" s="1" t="s">
        <v>946</v>
      </c>
      <c r="C89" s="137" t="s">
        <v>873</v>
      </c>
      <c r="D89" s="138">
        <v>8244</v>
      </c>
      <c r="E89" s="138">
        <v>17716</v>
      </c>
      <c r="F89" s="138">
        <v>17361</v>
      </c>
      <c r="G89" s="138">
        <v>16934</v>
      </c>
      <c r="H89" s="138">
        <v>16524</v>
      </c>
      <c r="I89" s="138">
        <v>16114</v>
      </c>
      <c r="J89" s="138">
        <v>15716</v>
      </c>
      <c r="K89" s="138">
        <v>130559</v>
      </c>
      <c r="L89" s="139">
        <f t="shared" si="1"/>
        <v>239168</v>
      </c>
      <c r="M89" s="123"/>
      <c r="N89" s="123"/>
      <c r="O89" s="123"/>
      <c r="P89" s="123"/>
      <c r="Q89" s="123"/>
      <c r="R89" s="123"/>
      <c r="S89" s="117"/>
      <c r="T89" s="117"/>
      <c r="U89" s="117"/>
      <c r="V89" s="117"/>
      <c r="W89" s="117"/>
      <c r="DC89" s="122"/>
    </row>
    <row r="90" spans="1:107" ht="75">
      <c r="A90" s="1" t="s">
        <v>110</v>
      </c>
      <c r="B90" s="1" t="s">
        <v>874</v>
      </c>
      <c r="C90" s="137" t="s">
        <v>873</v>
      </c>
      <c r="D90" s="138">
        <v>2906</v>
      </c>
      <c r="E90" s="138">
        <v>8552</v>
      </c>
      <c r="F90" s="138">
        <v>8310</v>
      </c>
      <c r="G90" s="138">
        <v>8061</v>
      </c>
      <c r="H90" s="138">
        <v>7816</v>
      </c>
      <c r="I90" s="138">
        <v>7571</v>
      </c>
      <c r="J90" s="138">
        <v>6575</v>
      </c>
      <c r="K90" s="138">
        <v>83406</v>
      </c>
      <c r="L90" s="139">
        <f t="shared" si="1"/>
        <v>133197</v>
      </c>
      <c r="M90" s="123"/>
      <c r="N90" s="123"/>
      <c r="O90" s="123"/>
      <c r="P90" s="123"/>
      <c r="Q90" s="123"/>
      <c r="R90" s="123"/>
      <c r="S90" s="117"/>
      <c r="T90" s="117"/>
      <c r="U90" s="117"/>
      <c r="V90" s="117"/>
      <c r="W90" s="117"/>
      <c r="DC90" s="122"/>
    </row>
    <row r="91" spans="1:107" ht="75">
      <c r="A91" s="1" t="s">
        <v>110</v>
      </c>
      <c r="B91" s="1" t="s">
        <v>875</v>
      </c>
      <c r="C91" s="137" t="s">
        <v>873</v>
      </c>
      <c r="D91" s="138">
        <v>3387</v>
      </c>
      <c r="E91" s="138">
        <v>9848</v>
      </c>
      <c r="F91" s="138">
        <v>9578</v>
      </c>
      <c r="G91" s="138">
        <v>9299</v>
      </c>
      <c r="H91" s="138">
        <v>9025</v>
      </c>
      <c r="I91" s="138">
        <v>8752</v>
      </c>
      <c r="J91" s="138">
        <v>8480</v>
      </c>
      <c r="K91" s="138">
        <v>83030</v>
      </c>
      <c r="L91" s="139">
        <f t="shared" si="1"/>
        <v>141399</v>
      </c>
      <c r="M91" s="123"/>
      <c r="N91" s="123"/>
      <c r="O91" s="123"/>
      <c r="P91" s="123"/>
      <c r="Q91" s="123"/>
      <c r="R91" s="123"/>
      <c r="S91" s="117"/>
      <c r="T91" s="117"/>
      <c r="U91" s="117"/>
      <c r="V91" s="117"/>
      <c r="W91" s="117"/>
      <c r="DC91" s="122"/>
    </row>
    <row r="92" spans="1:107" ht="105">
      <c r="A92" s="1" t="s">
        <v>110</v>
      </c>
      <c r="B92" s="1" t="s">
        <v>947</v>
      </c>
      <c r="C92" s="137" t="s">
        <v>876</v>
      </c>
      <c r="D92" s="138">
        <v>20361</v>
      </c>
      <c r="E92" s="138">
        <v>58533</v>
      </c>
      <c r="F92" s="138">
        <v>87085</v>
      </c>
      <c r="G92" s="138">
        <v>85362</v>
      </c>
      <c r="H92" s="138">
        <v>83640</v>
      </c>
      <c r="I92" s="138">
        <v>81917</v>
      </c>
      <c r="J92" s="138">
        <v>80195</v>
      </c>
      <c r="K92" s="138">
        <v>1369132</v>
      </c>
      <c r="L92" s="139">
        <f t="shared" si="1"/>
        <v>1866225</v>
      </c>
      <c r="M92" s="123"/>
      <c r="N92" s="123"/>
      <c r="O92" s="123"/>
      <c r="P92" s="123"/>
      <c r="Q92" s="123"/>
      <c r="R92" s="123"/>
      <c r="S92" s="117"/>
      <c r="T92" s="117"/>
      <c r="U92" s="117"/>
      <c r="V92" s="117"/>
      <c r="W92" s="117"/>
      <c r="DC92" s="122"/>
    </row>
    <row r="93" spans="1:107" ht="75">
      <c r="A93" s="1" t="s">
        <v>110</v>
      </c>
      <c r="B93" s="1" t="s">
        <v>877</v>
      </c>
      <c r="C93" s="137" t="s">
        <v>878</v>
      </c>
      <c r="D93" s="138">
        <v>2169</v>
      </c>
      <c r="E93" s="138">
        <v>8675</v>
      </c>
      <c r="F93" s="138">
        <v>49030</v>
      </c>
      <c r="G93" s="138">
        <v>61102</v>
      </c>
      <c r="H93" s="138">
        <v>59525</v>
      </c>
      <c r="I93" s="138">
        <v>57947</v>
      </c>
      <c r="J93" s="138">
        <v>56370</v>
      </c>
      <c r="K93" s="138">
        <v>41243</v>
      </c>
      <c r="L93" s="139">
        <f t="shared" si="1"/>
        <v>336061</v>
      </c>
      <c r="M93" s="123"/>
      <c r="N93" s="123"/>
      <c r="O93" s="123"/>
      <c r="P93" s="123"/>
      <c r="Q93" s="123"/>
      <c r="R93" s="123"/>
      <c r="S93" s="117"/>
      <c r="T93" s="117"/>
      <c r="U93" s="117"/>
      <c r="V93" s="117"/>
      <c r="W93" s="117"/>
      <c r="DC93" s="122"/>
    </row>
    <row r="94" spans="1:107" ht="15.6" customHeight="1">
      <c r="A94" s="140" t="s">
        <v>879</v>
      </c>
      <c r="B94" s="137" t="s">
        <v>170</v>
      </c>
      <c r="C94" s="137" t="s">
        <v>170</v>
      </c>
      <c r="D94" s="139">
        <f t="shared" ref="D94:L94" si="2">SUM(D9:D93)</f>
        <v>2162326.5099999998</v>
      </c>
      <c r="E94" s="139">
        <f t="shared" si="2"/>
        <v>2222568.81</v>
      </c>
      <c r="F94" s="139">
        <f t="shared" si="2"/>
        <v>2121129</v>
      </c>
      <c r="G94" s="139">
        <f t="shared" si="2"/>
        <v>1921762</v>
      </c>
      <c r="H94" s="139">
        <f t="shared" si="2"/>
        <v>1757034</v>
      </c>
      <c r="I94" s="139">
        <f t="shared" si="2"/>
        <v>1679872</v>
      </c>
      <c r="J94" s="139">
        <f t="shared" si="2"/>
        <v>1619822</v>
      </c>
      <c r="K94" s="139">
        <f t="shared" si="2"/>
        <v>14059912</v>
      </c>
      <c r="L94" s="139">
        <f t="shared" si="2"/>
        <v>27544426.319999997</v>
      </c>
      <c r="M94" s="145"/>
      <c r="P94" s="124"/>
      <c r="S94" s="117"/>
      <c r="T94" s="117"/>
      <c r="U94" s="117"/>
      <c r="V94" s="117"/>
      <c r="W94" s="117"/>
    </row>
    <row r="95" spans="1:107" ht="18.75" customHeight="1">
      <c r="A95" s="232" t="s">
        <v>171</v>
      </c>
      <c r="B95" s="232"/>
      <c r="C95" s="232"/>
      <c r="D95" s="141">
        <v>10.28</v>
      </c>
      <c r="E95" s="141">
        <v>10.57</v>
      </c>
      <c r="F95" s="141">
        <v>10.08</v>
      </c>
      <c r="G95" s="141">
        <v>9.14</v>
      </c>
      <c r="H95" s="141">
        <v>8.35</v>
      </c>
      <c r="I95" s="141">
        <v>7.99</v>
      </c>
      <c r="J95" s="141">
        <v>7.7</v>
      </c>
      <c r="K95" s="142" t="s">
        <v>170</v>
      </c>
      <c r="L95" s="142" t="s">
        <v>170</v>
      </c>
      <c r="T95" s="117"/>
      <c r="U95" s="117"/>
      <c r="W95" s="117"/>
    </row>
    <row r="96" spans="1:107" ht="15.6" customHeight="1">
      <c r="A96" s="125"/>
      <c r="B96" s="126"/>
      <c r="C96" s="126"/>
      <c r="D96" s="127"/>
      <c r="E96" s="127"/>
      <c r="F96" s="127"/>
      <c r="G96" s="127"/>
      <c r="H96" s="127"/>
      <c r="I96" s="127"/>
      <c r="J96" s="127"/>
      <c r="K96" s="127"/>
      <c r="L96" s="143"/>
      <c r="T96" s="117"/>
      <c r="U96" s="117"/>
      <c r="W96" s="117"/>
    </row>
    <row r="97" spans="1:23" ht="19.5" customHeight="1">
      <c r="A97" s="232" t="s">
        <v>924</v>
      </c>
      <c r="B97" s="232"/>
      <c r="C97" s="232"/>
      <c r="D97" s="128"/>
      <c r="E97" s="128"/>
      <c r="F97" s="128"/>
      <c r="G97" s="128"/>
      <c r="H97" s="128"/>
      <c r="I97" s="128"/>
      <c r="J97" s="128"/>
      <c r="K97" s="128"/>
      <c r="L97" s="144">
        <v>21033594</v>
      </c>
      <c r="T97" s="117"/>
      <c r="U97" s="117"/>
      <c r="W97" s="117"/>
    </row>
  </sheetData>
  <mergeCells count="9">
    <mergeCell ref="A95:C95"/>
    <mergeCell ref="A97:C97"/>
    <mergeCell ref="D4:L4"/>
    <mergeCell ref="A1:D1"/>
    <mergeCell ref="E1:L1"/>
    <mergeCell ref="A2:K2"/>
    <mergeCell ref="A4:A5"/>
    <mergeCell ref="B4:B5"/>
    <mergeCell ref="C4:C5"/>
  </mergeCells>
  <pageMargins left="0.7" right="0.7" top="0.75" bottom="0.75" header="0.3" footer="0.3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4"/>
  <sheetViews>
    <sheetView workbookViewId="0">
      <selection activeCell="D1" sqref="D1"/>
    </sheetView>
  </sheetViews>
  <sheetFormatPr defaultRowHeight="15"/>
  <cols>
    <col min="1" max="1" width="59.28515625" customWidth="1"/>
    <col min="2" max="2" width="13.28515625" style="20" customWidth="1"/>
    <col min="4" max="4" width="10.5703125" bestFit="1" customWidth="1"/>
    <col min="7" max="7" width="10.5703125" bestFit="1" customWidth="1"/>
  </cols>
  <sheetData>
    <row r="1" spans="1:2">
      <c r="B1" s="110" t="s">
        <v>949</v>
      </c>
    </row>
    <row r="2" spans="1:2" ht="15.75">
      <c r="A2" s="168" t="s">
        <v>78</v>
      </c>
      <c r="B2" s="169"/>
    </row>
    <row r="4" spans="1:2" ht="31.5">
      <c r="A4" s="170" t="s">
        <v>0</v>
      </c>
      <c r="B4" s="111" t="s">
        <v>800</v>
      </c>
    </row>
    <row r="5" spans="1:2" ht="15.75">
      <c r="A5" s="171"/>
      <c r="B5" s="112" t="s">
        <v>2</v>
      </c>
    </row>
    <row r="6" spans="1:2" ht="15.75">
      <c r="A6" s="5" t="s">
        <v>61</v>
      </c>
      <c r="B6" s="15">
        <v>1500</v>
      </c>
    </row>
    <row r="7" spans="1:2" ht="15.75">
      <c r="A7" s="5" t="s">
        <v>786</v>
      </c>
      <c r="B7" s="15">
        <v>1400</v>
      </c>
    </row>
    <row r="8" spans="1:2" ht="15.75">
      <c r="A8" s="5" t="s">
        <v>62</v>
      </c>
      <c r="B8" s="15">
        <v>2304</v>
      </c>
    </row>
    <row r="9" spans="1:2" ht="15.75">
      <c r="A9" s="5" t="s">
        <v>77</v>
      </c>
      <c r="B9" s="15">
        <v>3648</v>
      </c>
    </row>
    <row r="10" spans="1:2" ht="15.75">
      <c r="A10" s="5" t="s">
        <v>63</v>
      </c>
      <c r="B10" s="15">
        <v>1400</v>
      </c>
    </row>
    <row r="11" spans="1:2" ht="15.75">
      <c r="A11" s="109" t="s">
        <v>74</v>
      </c>
      <c r="B11" s="15">
        <v>23854</v>
      </c>
    </row>
    <row r="12" spans="1:2" ht="15.75">
      <c r="A12" s="109" t="s">
        <v>73</v>
      </c>
      <c r="B12" s="15">
        <v>17910</v>
      </c>
    </row>
    <row r="13" spans="1:2" ht="31.5">
      <c r="A13" s="5" t="s">
        <v>479</v>
      </c>
      <c r="B13" s="15">
        <v>491129</v>
      </c>
    </row>
    <row r="14" spans="1:2" ht="15.75">
      <c r="A14" s="5" t="s">
        <v>787</v>
      </c>
      <c r="B14" s="15">
        <v>15093</v>
      </c>
    </row>
    <row r="15" spans="1:2" ht="15.75">
      <c r="A15" s="5" t="s">
        <v>788</v>
      </c>
      <c r="B15" s="15">
        <v>15093</v>
      </c>
    </row>
    <row r="16" spans="1:2" ht="15.75">
      <c r="A16" s="5" t="s">
        <v>789</v>
      </c>
      <c r="B16" s="15">
        <v>15093</v>
      </c>
    </row>
    <row r="17" spans="1:2" ht="15.75">
      <c r="A17" s="5" t="s">
        <v>574</v>
      </c>
      <c r="B17" s="15">
        <v>29610</v>
      </c>
    </row>
    <row r="18" spans="1:2" ht="15.75">
      <c r="A18" s="5" t="s">
        <v>790</v>
      </c>
      <c r="B18" s="15">
        <v>12031</v>
      </c>
    </row>
    <row r="19" spans="1:2" ht="15.75">
      <c r="A19" s="5" t="s">
        <v>64</v>
      </c>
      <c r="B19" s="15">
        <v>502512</v>
      </c>
    </row>
    <row r="20" spans="1:2" ht="15.75">
      <c r="A20" s="5" t="s">
        <v>65</v>
      </c>
      <c r="B20" s="15">
        <v>81953</v>
      </c>
    </row>
    <row r="21" spans="1:2" ht="15.75">
      <c r="A21" s="5" t="s">
        <v>66</v>
      </c>
      <c r="B21" s="15">
        <v>3669887</v>
      </c>
    </row>
    <row r="22" spans="1:2" ht="15.75">
      <c r="A22" s="5" t="s">
        <v>67</v>
      </c>
      <c r="B22" s="15">
        <v>226048</v>
      </c>
    </row>
    <row r="23" spans="1:2" ht="16.5" customHeight="1">
      <c r="A23" s="65" t="s">
        <v>68</v>
      </c>
      <c r="B23" s="15">
        <v>446784</v>
      </c>
    </row>
    <row r="24" spans="1:2" ht="15.75">
      <c r="A24" s="5" t="s">
        <v>791</v>
      </c>
      <c r="B24" s="15">
        <v>27540</v>
      </c>
    </row>
    <row r="25" spans="1:2" ht="15.75">
      <c r="A25" s="5" t="s">
        <v>69</v>
      </c>
      <c r="B25" s="15">
        <v>387468</v>
      </c>
    </row>
    <row r="26" spans="1:2" ht="15.75">
      <c r="A26" s="5" t="s">
        <v>70</v>
      </c>
      <c r="B26" s="15">
        <v>145000</v>
      </c>
    </row>
    <row r="27" spans="1:2" ht="15.75">
      <c r="A27" s="5" t="s">
        <v>76</v>
      </c>
      <c r="B27" s="15">
        <v>9576</v>
      </c>
    </row>
    <row r="28" spans="1:2" ht="15.75">
      <c r="A28" s="5" t="s">
        <v>792</v>
      </c>
      <c r="B28" s="15">
        <v>18000</v>
      </c>
    </row>
    <row r="29" spans="1:2" ht="15.75">
      <c r="A29" s="5" t="s">
        <v>794</v>
      </c>
      <c r="B29" s="15">
        <v>173400</v>
      </c>
    </row>
    <row r="30" spans="1:2" ht="15.75">
      <c r="A30" s="5" t="s">
        <v>793</v>
      </c>
      <c r="B30" s="15">
        <v>570000</v>
      </c>
    </row>
    <row r="31" spans="1:2" ht="15.75">
      <c r="A31" s="5" t="s">
        <v>71</v>
      </c>
      <c r="B31" s="15">
        <v>15000</v>
      </c>
    </row>
    <row r="32" spans="1:2" ht="31.5">
      <c r="A32" s="5" t="s">
        <v>75</v>
      </c>
      <c r="B32" s="15">
        <v>14928</v>
      </c>
    </row>
    <row r="33" spans="1:2" ht="15.75">
      <c r="A33" s="5" t="s">
        <v>72</v>
      </c>
      <c r="B33" s="16">
        <v>925058</v>
      </c>
    </row>
    <row r="34" spans="1:2" ht="15.75">
      <c r="B34" s="113">
        <f>SUM(B6:B33)</f>
        <v>7843219</v>
      </c>
    </row>
  </sheetData>
  <mergeCells count="2">
    <mergeCell ref="A2:B2"/>
    <mergeCell ref="A4:A5"/>
  </mergeCells>
  <pageMargins left="0.7" right="0.7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38"/>
  <sheetViews>
    <sheetView workbookViewId="0">
      <selection activeCell="D1" sqref="D1"/>
    </sheetView>
  </sheetViews>
  <sheetFormatPr defaultColWidth="9.140625" defaultRowHeight="15.75"/>
  <cols>
    <col min="1" max="1" width="63.140625" style="3" customWidth="1"/>
    <col min="2" max="2" width="14.85546875" style="162" customWidth="1"/>
    <col min="3" max="16384" width="9.140625" style="3"/>
  </cols>
  <sheetData>
    <row r="1" spans="1:2">
      <c r="B1" s="166" t="s">
        <v>991</v>
      </c>
    </row>
    <row r="2" spans="1:2" ht="54.75" customHeight="1">
      <c r="A2" s="172" t="s">
        <v>79</v>
      </c>
      <c r="B2" s="172"/>
    </row>
    <row r="4" spans="1:2" ht="31.5">
      <c r="A4" s="170" t="s">
        <v>0</v>
      </c>
      <c r="B4" s="111" t="s">
        <v>800</v>
      </c>
    </row>
    <row r="5" spans="1:2">
      <c r="A5" s="171"/>
      <c r="B5" s="111" t="s">
        <v>2</v>
      </c>
    </row>
    <row r="6" spans="1:2">
      <c r="A6" s="107" t="s">
        <v>810</v>
      </c>
      <c r="B6" s="69">
        <v>64093</v>
      </c>
    </row>
    <row r="7" spans="1:2" ht="31.5">
      <c r="A7" s="107" t="s">
        <v>575</v>
      </c>
      <c r="B7" s="108">
        <v>18000</v>
      </c>
    </row>
    <row r="8" spans="1:2" ht="31.5">
      <c r="A8" s="107" t="s">
        <v>808</v>
      </c>
      <c r="B8" s="108">
        <v>6643</v>
      </c>
    </row>
    <row r="9" spans="1:2" ht="31.5">
      <c r="A9" s="5" t="s">
        <v>958</v>
      </c>
      <c r="B9" s="108">
        <v>9050</v>
      </c>
    </row>
    <row r="10" spans="1:2">
      <c r="A10" s="5" t="s">
        <v>181</v>
      </c>
      <c r="B10" s="108">
        <v>18698</v>
      </c>
    </row>
    <row r="11" spans="1:2">
      <c r="A11" s="5" t="s">
        <v>191</v>
      </c>
      <c r="B11" s="108">
        <v>14961</v>
      </c>
    </row>
    <row r="12" spans="1:2" ht="33.75" customHeight="1">
      <c r="A12" s="5" t="s">
        <v>809</v>
      </c>
      <c r="B12" s="108">
        <v>16000</v>
      </c>
    </row>
    <row r="13" spans="1:2" ht="18.600000000000001" customHeight="1">
      <c r="A13" s="65" t="s">
        <v>950</v>
      </c>
      <c r="B13" s="108">
        <v>12988</v>
      </c>
    </row>
    <row r="14" spans="1:2" ht="47.25">
      <c r="A14" s="5" t="s">
        <v>801</v>
      </c>
      <c r="B14" s="108">
        <v>50000</v>
      </c>
    </row>
    <row r="15" spans="1:2">
      <c r="A15" s="5" t="s">
        <v>192</v>
      </c>
      <c r="B15" s="108">
        <v>80000</v>
      </c>
    </row>
    <row r="16" spans="1:2" ht="31.5">
      <c r="A16" s="5" t="s">
        <v>951</v>
      </c>
      <c r="B16" s="108">
        <v>255087</v>
      </c>
    </row>
    <row r="17" spans="1:2" ht="57" customHeight="1">
      <c r="A17" s="5" t="s">
        <v>957</v>
      </c>
      <c r="B17" s="108">
        <v>24017</v>
      </c>
    </row>
    <row r="18" spans="1:2" ht="31.5">
      <c r="A18" s="5" t="s">
        <v>468</v>
      </c>
      <c r="B18" s="108">
        <v>749984</v>
      </c>
    </row>
    <row r="19" spans="1:2" ht="31.5">
      <c r="A19" s="5" t="s">
        <v>193</v>
      </c>
      <c r="B19" s="108">
        <v>60000</v>
      </c>
    </row>
    <row r="20" spans="1:2" ht="31.5">
      <c r="A20" s="5" t="s">
        <v>80</v>
      </c>
      <c r="B20" s="108">
        <v>1463362</v>
      </c>
    </row>
    <row r="21" spans="1:2" ht="31.5">
      <c r="A21" s="5" t="s">
        <v>194</v>
      </c>
      <c r="B21" s="108">
        <v>900000</v>
      </c>
    </row>
    <row r="22" spans="1:2" ht="31.5">
      <c r="A22" s="5" t="s">
        <v>474</v>
      </c>
      <c r="B22" s="108">
        <v>600000</v>
      </c>
    </row>
    <row r="23" spans="1:2" ht="31.5" customHeight="1">
      <c r="A23" s="5" t="s">
        <v>802</v>
      </c>
      <c r="B23" s="108">
        <v>412296</v>
      </c>
    </row>
    <row r="24" spans="1:2" ht="31.5">
      <c r="A24" s="5" t="s">
        <v>81</v>
      </c>
      <c r="B24" s="108">
        <v>186000</v>
      </c>
    </row>
    <row r="25" spans="1:2" ht="31.5">
      <c r="A25" s="5" t="s">
        <v>952</v>
      </c>
      <c r="B25" s="108">
        <v>93458</v>
      </c>
    </row>
    <row r="26" spans="1:2">
      <c r="A26" s="5" t="s">
        <v>803</v>
      </c>
      <c r="B26" s="108">
        <v>57475</v>
      </c>
    </row>
    <row r="27" spans="1:2">
      <c r="A27" s="5" t="s">
        <v>804</v>
      </c>
      <c r="B27" s="108">
        <v>254744</v>
      </c>
    </row>
    <row r="28" spans="1:2" ht="31.5" customHeight="1">
      <c r="A28" s="5" t="s">
        <v>953</v>
      </c>
      <c r="B28" s="108">
        <v>8186</v>
      </c>
    </row>
    <row r="29" spans="1:2" ht="34.5" customHeight="1">
      <c r="A29" s="5" t="s">
        <v>666</v>
      </c>
      <c r="B29" s="108">
        <v>14924</v>
      </c>
    </row>
    <row r="30" spans="1:2">
      <c r="A30" s="5" t="s">
        <v>82</v>
      </c>
      <c r="B30" s="108">
        <v>85137</v>
      </c>
    </row>
    <row r="31" spans="1:2" ht="46.5" customHeight="1">
      <c r="A31" s="5" t="s">
        <v>956</v>
      </c>
      <c r="B31" s="108">
        <v>65000</v>
      </c>
    </row>
    <row r="32" spans="1:2" ht="33.75" customHeight="1">
      <c r="A32" s="5" t="s">
        <v>805</v>
      </c>
      <c r="B32" s="108">
        <v>25300</v>
      </c>
    </row>
    <row r="33" spans="1:2" ht="33.75" customHeight="1">
      <c r="A33" s="5" t="s">
        <v>954</v>
      </c>
      <c r="B33" s="108">
        <v>3708</v>
      </c>
    </row>
    <row r="34" spans="1:2" ht="33.75" customHeight="1">
      <c r="A34" s="5" t="s">
        <v>806</v>
      </c>
      <c r="B34" s="108">
        <v>1500</v>
      </c>
    </row>
    <row r="35" spans="1:2" ht="31.5">
      <c r="A35" s="5" t="s">
        <v>955</v>
      </c>
      <c r="B35" s="108">
        <v>30000</v>
      </c>
    </row>
    <row r="36" spans="1:2" ht="31.5">
      <c r="A36" s="5" t="s">
        <v>83</v>
      </c>
      <c r="B36" s="108">
        <v>16362</v>
      </c>
    </row>
    <row r="37" spans="1:2" ht="31.5">
      <c r="A37" s="5" t="s">
        <v>84</v>
      </c>
      <c r="B37" s="160">
        <v>270000</v>
      </c>
    </row>
    <row r="38" spans="1:2">
      <c r="B38" s="161">
        <f>SUM(B6:B37)</f>
        <v>5866973</v>
      </c>
    </row>
  </sheetData>
  <mergeCells count="2">
    <mergeCell ref="A2:B2"/>
    <mergeCell ref="A4:A5"/>
  </mergeCells>
  <pageMargins left="0.7" right="0.7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6D22D-1702-4133-90CD-62B465B2E2CA}">
  <sheetPr>
    <pageSetUpPr fitToPage="1"/>
  </sheetPr>
  <dimension ref="A1:E379"/>
  <sheetViews>
    <sheetView tabSelected="1" topLeftCell="A4" workbookViewId="0">
      <selection activeCell="G19" sqref="G19"/>
    </sheetView>
  </sheetViews>
  <sheetFormatPr defaultColWidth="9.140625" defaultRowHeight="15"/>
  <cols>
    <col min="1" max="1" width="42.5703125" style="17" customWidth="1"/>
    <col min="2" max="2" width="9.5703125" style="276" customWidth="1"/>
    <col min="3" max="3" width="11.85546875" style="17" customWidth="1"/>
    <col min="4" max="4" width="10.28515625" style="17" customWidth="1"/>
    <col min="5" max="5" width="11.42578125" style="17" customWidth="1"/>
    <col min="6" max="16384" width="9.140625" style="17"/>
  </cols>
  <sheetData>
    <row r="1" spans="1:5" hidden="1">
      <c r="A1" s="256" t="s">
        <v>1013</v>
      </c>
      <c r="B1" s="256"/>
      <c r="C1" s="256"/>
      <c r="D1" s="256"/>
      <c r="E1" s="256"/>
    </row>
    <row r="2" spans="1:5" hidden="1">
      <c r="A2" s="256" t="s">
        <v>1014</v>
      </c>
      <c r="B2" s="256"/>
      <c r="C2" s="256"/>
      <c r="D2" s="256"/>
      <c r="E2" s="256"/>
    </row>
    <row r="3" spans="1:5" hidden="1">
      <c r="A3" s="256" t="s">
        <v>1015</v>
      </c>
      <c r="B3" s="256"/>
      <c r="C3" s="256"/>
      <c r="D3" s="256"/>
      <c r="E3" s="256"/>
    </row>
    <row r="4" spans="1:5">
      <c r="A4" s="257"/>
      <c r="B4" s="258"/>
      <c r="C4" s="257"/>
      <c r="D4" s="259" t="s">
        <v>959</v>
      </c>
      <c r="E4" s="260"/>
    </row>
    <row r="5" spans="1:5" ht="31.5" customHeight="1">
      <c r="A5" s="261" t="s">
        <v>1016</v>
      </c>
      <c r="B5" s="261"/>
      <c r="C5" s="261"/>
      <c r="D5" s="261"/>
      <c r="E5" s="261"/>
    </row>
    <row r="7" spans="1:5" ht="38.25">
      <c r="A7" s="262" t="s">
        <v>0</v>
      </c>
      <c r="B7" s="263" t="s">
        <v>1</v>
      </c>
      <c r="C7" s="264" t="s">
        <v>999</v>
      </c>
      <c r="D7" s="264" t="s">
        <v>1000</v>
      </c>
      <c r="E7" s="264" t="s">
        <v>1001</v>
      </c>
    </row>
    <row r="8" spans="1:5">
      <c r="A8" s="265"/>
      <c r="B8" s="266"/>
      <c r="C8" s="267" t="s">
        <v>2</v>
      </c>
      <c r="D8" s="267" t="s">
        <v>2</v>
      </c>
      <c r="E8" s="267" t="s">
        <v>2</v>
      </c>
    </row>
    <row r="9" spans="1:5">
      <c r="A9" s="268" t="s">
        <v>3</v>
      </c>
      <c r="B9" s="269" t="s">
        <v>4</v>
      </c>
      <c r="C9" s="270">
        <v>34112955</v>
      </c>
      <c r="D9" s="270">
        <v>558904</v>
      </c>
      <c r="E9" s="270">
        <v>34671859</v>
      </c>
    </row>
    <row r="10" spans="1:5">
      <c r="A10" s="271" t="s">
        <v>829</v>
      </c>
      <c r="B10" s="272" t="s">
        <v>830</v>
      </c>
      <c r="C10" s="271" t="s">
        <v>831</v>
      </c>
      <c r="D10" s="271" t="s">
        <v>832</v>
      </c>
      <c r="E10" s="271" t="s">
        <v>833</v>
      </c>
    </row>
    <row r="11" spans="1:5">
      <c r="A11" s="273" t="s">
        <v>5</v>
      </c>
      <c r="B11" s="274" t="s">
        <v>6</v>
      </c>
      <c r="C11" s="275">
        <v>10858684</v>
      </c>
      <c r="D11" s="275">
        <v>0</v>
      </c>
      <c r="E11" s="275">
        <v>10858684</v>
      </c>
    </row>
    <row r="12" spans="1:5">
      <c r="A12" s="273" t="s">
        <v>7</v>
      </c>
      <c r="B12" s="274" t="s">
        <v>8</v>
      </c>
      <c r="C12" s="275">
        <v>10858684</v>
      </c>
      <c r="D12" s="275">
        <v>0</v>
      </c>
      <c r="E12" s="275">
        <v>10858684</v>
      </c>
    </row>
    <row r="13" spans="1:5">
      <c r="A13" s="273" t="s">
        <v>1017</v>
      </c>
      <c r="B13" s="274" t="s">
        <v>1018</v>
      </c>
      <c r="C13" s="275">
        <v>10858684</v>
      </c>
      <c r="D13" s="275">
        <v>0</v>
      </c>
      <c r="E13" s="275">
        <v>10858684</v>
      </c>
    </row>
    <row r="14" spans="1:5" ht="26.25">
      <c r="A14" s="273" t="s">
        <v>1019</v>
      </c>
      <c r="B14" s="274" t="s">
        <v>1020</v>
      </c>
      <c r="C14" s="275">
        <v>10858684</v>
      </c>
      <c r="D14" s="275">
        <v>0</v>
      </c>
      <c r="E14" s="275">
        <v>10858684</v>
      </c>
    </row>
    <row r="15" spans="1:5">
      <c r="A15" s="273" t="s">
        <v>9</v>
      </c>
      <c r="B15" s="274" t="s">
        <v>10</v>
      </c>
      <c r="C15" s="275">
        <v>967000</v>
      </c>
      <c r="D15" s="275">
        <v>0</v>
      </c>
      <c r="E15" s="275">
        <v>967000</v>
      </c>
    </row>
    <row r="16" spans="1:5">
      <c r="A16" s="273" t="s">
        <v>11</v>
      </c>
      <c r="B16" s="274" t="s">
        <v>12</v>
      </c>
      <c r="C16" s="275">
        <v>967000</v>
      </c>
      <c r="D16" s="275">
        <v>0</v>
      </c>
      <c r="E16" s="275">
        <v>967000</v>
      </c>
    </row>
    <row r="17" spans="1:5">
      <c r="A17" s="273" t="s">
        <v>1021</v>
      </c>
      <c r="B17" s="274" t="s">
        <v>1022</v>
      </c>
      <c r="C17" s="275">
        <v>756792</v>
      </c>
      <c r="D17" s="275">
        <v>0</v>
      </c>
      <c r="E17" s="275">
        <v>756792</v>
      </c>
    </row>
    <row r="18" spans="1:5" ht="26.25">
      <c r="A18" s="273" t="s">
        <v>1023</v>
      </c>
      <c r="B18" s="274" t="s">
        <v>1024</v>
      </c>
      <c r="C18" s="275">
        <v>685739</v>
      </c>
      <c r="D18" s="275">
        <v>0</v>
      </c>
      <c r="E18" s="275">
        <v>685739</v>
      </c>
    </row>
    <row r="19" spans="1:5" ht="30.75" customHeight="1">
      <c r="A19" s="273" t="s">
        <v>1025</v>
      </c>
      <c r="B19" s="274" t="s">
        <v>1026</v>
      </c>
      <c r="C19" s="275">
        <v>71053</v>
      </c>
      <c r="D19" s="275">
        <v>0</v>
      </c>
      <c r="E19" s="275">
        <v>71053</v>
      </c>
    </row>
    <row r="20" spans="1:5">
      <c r="A20" s="273" t="s">
        <v>1027</v>
      </c>
      <c r="B20" s="274" t="s">
        <v>1028</v>
      </c>
      <c r="C20" s="275">
        <v>144394</v>
      </c>
      <c r="D20" s="275">
        <v>0</v>
      </c>
      <c r="E20" s="275">
        <v>144394</v>
      </c>
    </row>
    <row r="21" spans="1:5" ht="26.25">
      <c r="A21" s="273" t="s">
        <v>1029</v>
      </c>
      <c r="B21" s="274" t="s">
        <v>1030</v>
      </c>
      <c r="C21" s="275">
        <v>135794</v>
      </c>
      <c r="D21" s="275">
        <v>0</v>
      </c>
      <c r="E21" s="275">
        <v>135794</v>
      </c>
    </row>
    <row r="22" spans="1:5" ht="26.25">
      <c r="A22" s="273" t="s">
        <v>1031</v>
      </c>
      <c r="B22" s="274" t="s">
        <v>1032</v>
      </c>
      <c r="C22" s="275">
        <v>8600</v>
      </c>
      <c r="D22" s="275">
        <v>0</v>
      </c>
      <c r="E22" s="275">
        <v>8600</v>
      </c>
    </row>
    <row r="23" spans="1:5">
      <c r="A23" s="273" t="s">
        <v>1033</v>
      </c>
      <c r="B23" s="274" t="s">
        <v>1034</v>
      </c>
      <c r="C23" s="275">
        <v>65814</v>
      </c>
      <c r="D23" s="275">
        <v>0</v>
      </c>
      <c r="E23" s="275">
        <v>65814</v>
      </c>
    </row>
    <row r="24" spans="1:5" ht="26.25">
      <c r="A24" s="273" t="s">
        <v>1035</v>
      </c>
      <c r="B24" s="274" t="s">
        <v>1036</v>
      </c>
      <c r="C24" s="275">
        <v>57717</v>
      </c>
      <c r="D24" s="275">
        <v>0</v>
      </c>
      <c r="E24" s="275">
        <v>57717</v>
      </c>
    </row>
    <row r="25" spans="1:5" ht="26.25">
      <c r="A25" s="273" t="s">
        <v>1037</v>
      </c>
      <c r="B25" s="274" t="s">
        <v>1038</v>
      </c>
      <c r="C25" s="275">
        <v>8097</v>
      </c>
      <c r="D25" s="275">
        <v>0</v>
      </c>
      <c r="E25" s="275">
        <v>8097</v>
      </c>
    </row>
    <row r="26" spans="1:5">
      <c r="A26" s="273" t="s">
        <v>13</v>
      </c>
      <c r="B26" s="274" t="s">
        <v>14</v>
      </c>
      <c r="C26" s="275">
        <v>80496</v>
      </c>
      <c r="D26" s="275">
        <v>0</v>
      </c>
      <c r="E26" s="275">
        <v>80496</v>
      </c>
    </row>
    <row r="27" spans="1:5" ht="28.5" customHeight="1">
      <c r="A27" s="273" t="s">
        <v>15</v>
      </c>
      <c r="B27" s="274" t="s">
        <v>16</v>
      </c>
      <c r="C27" s="275">
        <v>10496</v>
      </c>
      <c r="D27" s="275">
        <v>0</v>
      </c>
      <c r="E27" s="275">
        <v>10496</v>
      </c>
    </row>
    <row r="28" spans="1:5">
      <c r="A28" s="273" t="s">
        <v>1039</v>
      </c>
      <c r="B28" s="274" t="s">
        <v>1040</v>
      </c>
      <c r="C28" s="275">
        <v>10496</v>
      </c>
      <c r="D28" s="275">
        <v>0</v>
      </c>
      <c r="E28" s="275">
        <v>10496</v>
      </c>
    </row>
    <row r="29" spans="1:5" ht="26.25">
      <c r="A29" s="273" t="s">
        <v>17</v>
      </c>
      <c r="B29" s="274" t="s">
        <v>18</v>
      </c>
      <c r="C29" s="275">
        <v>70000</v>
      </c>
      <c r="D29" s="275">
        <v>0</v>
      </c>
      <c r="E29" s="275">
        <v>70000</v>
      </c>
    </row>
    <row r="30" spans="1:5">
      <c r="A30" s="273" t="s">
        <v>1041</v>
      </c>
      <c r="B30" s="274" t="s">
        <v>1042</v>
      </c>
      <c r="C30" s="275">
        <v>70000</v>
      </c>
      <c r="D30" s="275">
        <v>0</v>
      </c>
      <c r="E30" s="275">
        <v>70000</v>
      </c>
    </row>
    <row r="31" spans="1:5" ht="26.25">
      <c r="A31" s="273" t="s">
        <v>1043</v>
      </c>
      <c r="B31" s="274" t="s">
        <v>1044</v>
      </c>
      <c r="C31" s="275">
        <v>70000</v>
      </c>
      <c r="D31" s="275">
        <v>0</v>
      </c>
      <c r="E31" s="275">
        <v>70000</v>
      </c>
    </row>
    <row r="32" spans="1:5" ht="26.25">
      <c r="A32" s="273" t="s">
        <v>19</v>
      </c>
      <c r="B32" s="274" t="s">
        <v>20</v>
      </c>
      <c r="C32" s="275">
        <v>2001</v>
      </c>
      <c r="D32" s="275">
        <v>23870</v>
      </c>
      <c r="E32" s="275">
        <v>25871</v>
      </c>
    </row>
    <row r="33" spans="1:5" ht="26.25">
      <c r="A33" s="273" t="s">
        <v>1045</v>
      </c>
      <c r="B33" s="274" t="s">
        <v>1046</v>
      </c>
      <c r="C33" s="275">
        <v>0</v>
      </c>
      <c r="D33" s="275">
        <v>23870</v>
      </c>
      <c r="E33" s="275">
        <v>23870</v>
      </c>
    </row>
    <row r="34" spans="1:5" ht="26.25">
      <c r="A34" s="273" t="s">
        <v>21</v>
      </c>
      <c r="B34" s="274" t="s">
        <v>22</v>
      </c>
      <c r="C34" s="275">
        <v>2001</v>
      </c>
      <c r="D34" s="275">
        <v>0</v>
      </c>
      <c r="E34" s="275">
        <v>2001</v>
      </c>
    </row>
    <row r="35" spans="1:5" ht="26.25">
      <c r="A35" s="273" t="s">
        <v>1047</v>
      </c>
      <c r="B35" s="274" t="s">
        <v>1048</v>
      </c>
      <c r="C35" s="275">
        <v>2001</v>
      </c>
      <c r="D35" s="275">
        <v>0</v>
      </c>
      <c r="E35" s="275">
        <v>2001</v>
      </c>
    </row>
    <row r="36" spans="1:5" ht="26.25">
      <c r="A36" s="273" t="s">
        <v>23</v>
      </c>
      <c r="B36" s="274" t="s">
        <v>24</v>
      </c>
      <c r="C36" s="275">
        <v>20500</v>
      </c>
      <c r="D36" s="275">
        <v>0</v>
      </c>
      <c r="E36" s="275">
        <v>20500</v>
      </c>
    </row>
    <row r="37" spans="1:5" ht="26.25">
      <c r="A37" s="273" t="s">
        <v>25</v>
      </c>
      <c r="B37" s="274" t="s">
        <v>26</v>
      </c>
      <c r="C37" s="275">
        <v>200</v>
      </c>
      <c r="D37" s="275">
        <v>0</v>
      </c>
      <c r="E37" s="275">
        <v>200</v>
      </c>
    </row>
    <row r="38" spans="1:5" ht="39">
      <c r="A38" s="273" t="s">
        <v>1049</v>
      </c>
      <c r="B38" s="274" t="s">
        <v>1050</v>
      </c>
      <c r="C38" s="275">
        <v>200</v>
      </c>
      <c r="D38" s="275">
        <v>0</v>
      </c>
      <c r="E38" s="275">
        <v>200</v>
      </c>
    </row>
    <row r="39" spans="1:5" ht="26.25">
      <c r="A39" s="273" t="s">
        <v>1051</v>
      </c>
      <c r="B39" s="274" t="s">
        <v>1052</v>
      </c>
      <c r="C39" s="275">
        <v>200</v>
      </c>
      <c r="D39" s="275">
        <v>0</v>
      </c>
      <c r="E39" s="275">
        <v>200</v>
      </c>
    </row>
    <row r="40" spans="1:5">
      <c r="A40" s="273" t="s">
        <v>27</v>
      </c>
      <c r="B40" s="274" t="s">
        <v>28</v>
      </c>
      <c r="C40" s="275">
        <v>6800</v>
      </c>
      <c r="D40" s="275">
        <v>0</v>
      </c>
      <c r="E40" s="275">
        <v>6800</v>
      </c>
    </row>
    <row r="41" spans="1:5" ht="26.25">
      <c r="A41" s="273" t="s">
        <v>1053</v>
      </c>
      <c r="B41" s="274" t="s">
        <v>1054</v>
      </c>
      <c r="C41" s="275">
        <v>4500</v>
      </c>
      <c r="D41" s="275">
        <v>0</v>
      </c>
      <c r="E41" s="275">
        <v>4500</v>
      </c>
    </row>
    <row r="42" spans="1:5" ht="51.75">
      <c r="A42" s="273" t="s">
        <v>1055</v>
      </c>
      <c r="B42" s="274" t="s">
        <v>1056</v>
      </c>
      <c r="C42" s="275">
        <v>1300</v>
      </c>
      <c r="D42" s="275">
        <v>0</v>
      </c>
      <c r="E42" s="275">
        <v>1300</v>
      </c>
    </row>
    <row r="43" spans="1:5" ht="26.25">
      <c r="A43" s="273" t="s">
        <v>1057</v>
      </c>
      <c r="B43" s="274" t="s">
        <v>1058</v>
      </c>
      <c r="C43" s="275">
        <v>1000</v>
      </c>
      <c r="D43" s="275">
        <v>0</v>
      </c>
      <c r="E43" s="275">
        <v>1000</v>
      </c>
    </row>
    <row r="44" spans="1:5">
      <c r="A44" s="273" t="s">
        <v>29</v>
      </c>
      <c r="B44" s="274" t="s">
        <v>30</v>
      </c>
      <c r="C44" s="275">
        <v>13500</v>
      </c>
      <c r="D44" s="275">
        <v>0</v>
      </c>
      <c r="E44" s="275">
        <v>13500</v>
      </c>
    </row>
    <row r="45" spans="1:5" ht="26.25">
      <c r="A45" s="273" t="s">
        <v>1059</v>
      </c>
      <c r="B45" s="274" t="s">
        <v>1060</v>
      </c>
      <c r="C45" s="275">
        <v>300</v>
      </c>
      <c r="D45" s="275">
        <v>0</v>
      </c>
      <c r="E45" s="275">
        <v>300</v>
      </c>
    </row>
    <row r="46" spans="1:5" ht="26.25">
      <c r="A46" s="273" t="s">
        <v>1061</v>
      </c>
      <c r="B46" s="274" t="s">
        <v>1062</v>
      </c>
      <c r="C46" s="275">
        <v>9000</v>
      </c>
      <c r="D46" s="275">
        <v>0</v>
      </c>
      <c r="E46" s="275">
        <v>9000</v>
      </c>
    </row>
    <row r="47" spans="1:5" ht="26.25">
      <c r="A47" s="273" t="s">
        <v>1063</v>
      </c>
      <c r="B47" s="274" t="s">
        <v>1064</v>
      </c>
      <c r="C47" s="275">
        <v>700</v>
      </c>
      <c r="D47" s="275">
        <v>0</v>
      </c>
      <c r="E47" s="275">
        <v>700</v>
      </c>
    </row>
    <row r="48" spans="1:5" ht="26.25">
      <c r="A48" s="273" t="s">
        <v>1065</v>
      </c>
      <c r="B48" s="274" t="s">
        <v>1066</v>
      </c>
      <c r="C48" s="275">
        <v>2500</v>
      </c>
      <c r="D48" s="275">
        <v>0</v>
      </c>
      <c r="E48" s="275">
        <v>2500</v>
      </c>
    </row>
    <row r="49" spans="1:5">
      <c r="A49" s="273" t="s">
        <v>1067</v>
      </c>
      <c r="B49" s="274" t="s">
        <v>1068</v>
      </c>
      <c r="C49" s="275">
        <v>1000</v>
      </c>
      <c r="D49" s="275">
        <v>0</v>
      </c>
      <c r="E49" s="275">
        <v>1000</v>
      </c>
    </row>
    <row r="50" spans="1:5">
      <c r="A50" s="273" t="s">
        <v>31</v>
      </c>
      <c r="B50" s="274" t="s">
        <v>32</v>
      </c>
      <c r="C50" s="275">
        <v>11945</v>
      </c>
      <c r="D50" s="275">
        <v>0</v>
      </c>
      <c r="E50" s="275">
        <v>11945</v>
      </c>
    </row>
    <row r="51" spans="1:5">
      <c r="A51" s="273" t="s">
        <v>33</v>
      </c>
      <c r="B51" s="274" t="s">
        <v>34</v>
      </c>
      <c r="C51" s="275">
        <v>11945</v>
      </c>
      <c r="D51" s="275">
        <v>0</v>
      </c>
      <c r="E51" s="275">
        <v>11945</v>
      </c>
    </row>
    <row r="52" spans="1:5">
      <c r="A52" s="273" t="s">
        <v>1069</v>
      </c>
      <c r="B52" s="274" t="s">
        <v>1070</v>
      </c>
      <c r="C52" s="275">
        <v>11745</v>
      </c>
      <c r="D52" s="275">
        <v>0</v>
      </c>
      <c r="E52" s="275">
        <v>11745</v>
      </c>
    </row>
    <row r="53" spans="1:5" ht="26.25">
      <c r="A53" s="273" t="s">
        <v>1071</v>
      </c>
      <c r="B53" s="274" t="s">
        <v>1072</v>
      </c>
      <c r="C53" s="275">
        <v>200</v>
      </c>
      <c r="D53" s="275">
        <v>0</v>
      </c>
      <c r="E53" s="275">
        <v>200</v>
      </c>
    </row>
    <row r="54" spans="1:5" ht="26.25">
      <c r="A54" s="273" t="s">
        <v>1073</v>
      </c>
      <c r="B54" s="274" t="s">
        <v>1074</v>
      </c>
      <c r="C54" s="275">
        <v>200</v>
      </c>
      <c r="D54" s="275">
        <v>0</v>
      </c>
      <c r="E54" s="275">
        <v>200</v>
      </c>
    </row>
    <row r="55" spans="1:5">
      <c r="A55" s="273" t="s">
        <v>35</v>
      </c>
      <c r="B55" s="274" t="s">
        <v>36</v>
      </c>
      <c r="C55" s="275">
        <v>90137</v>
      </c>
      <c r="D55" s="275">
        <v>0</v>
      </c>
      <c r="E55" s="275">
        <v>90137</v>
      </c>
    </row>
    <row r="56" spans="1:5" ht="26.25">
      <c r="A56" s="273" t="s">
        <v>37</v>
      </c>
      <c r="B56" s="274" t="s">
        <v>38</v>
      </c>
      <c r="C56" s="275">
        <v>27820</v>
      </c>
      <c r="D56" s="275">
        <v>0</v>
      </c>
      <c r="E56" s="275">
        <v>27820</v>
      </c>
    </row>
    <row r="57" spans="1:5" ht="39">
      <c r="A57" s="273" t="s">
        <v>1075</v>
      </c>
      <c r="B57" s="274" t="s">
        <v>1076</v>
      </c>
      <c r="C57" s="275">
        <v>2000</v>
      </c>
      <c r="D57" s="275">
        <v>0</v>
      </c>
      <c r="E57" s="275">
        <v>2000</v>
      </c>
    </row>
    <row r="58" spans="1:5" ht="39">
      <c r="A58" s="273" t="s">
        <v>1077</v>
      </c>
      <c r="B58" s="274" t="s">
        <v>1078</v>
      </c>
      <c r="C58" s="275">
        <v>25400</v>
      </c>
      <c r="D58" s="275">
        <v>0</v>
      </c>
      <c r="E58" s="275">
        <v>25400</v>
      </c>
    </row>
    <row r="59" spans="1:5" ht="26.25">
      <c r="A59" s="273" t="s">
        <v>1079</v>
      </c>
      <c r="B59" s="274" t="s">
        <v>1080</v>
      </c>
      <c r="C59" s="275">
        <v>420</v>
      </c>
      <c r="D59" s="275">
        <v>0</v>
      </c>
      <c r="E59" s="275">
        <v>420</v>
      </c>
    </row>
    <row r="60" spans="1:5">
      <c r="A60" s="273" t="s">
        <v>39</v>
      </c>
      <c r="B60" s="274" t="s">
        <v>40</v>
      </c>
      <c r="C60" s="275">
        <v>62317</v>
      </c>
      <c r="D60" s="275">
        <v>0</v>
      </c>
      <c r="E60" s="275">
        <v>62317</v>
      </c>
    </row>
    <row r="61" spans="1:5">
      <c r="A61" s="273" t="s">
        <v>1081</v>
      </c>
      <c r="B61" s="274" t="s">
        <v>1082</v>
      </c>
      <c r="C61" s="275">
        <v>62317</v>
      </c>
      <c r="D61" s="275">
        <v>0</v>
      </c>
      <c r="E61" s="275">
        <v>62317</v>
      </c>
    </row>
    <row r="62" spans="1:5">
      <c r="A62" s="273" t="s">
        <v>1083</v>
      </c>
      <c r="B62" s="274" t="s">
        <v>1084</v>
      </c>
      <c r="C62" s="275">
        <v>50</v>
      </c>
      <c r="D62" s="275">
        <v>0</v>
      </c>
      <c r="E62" s="275">
        <v>50</v>
      </c>
    </row>
    <row r="63" spans="1:5" ht="26.25">
      <c r="A63" s="273" t="s">
        <v>1085</v>
      </c>
      <c r="B63" s="274" t="s">
        <v>1086</v>
      </c>
      <c r="C63" s="275">
        <v>62267</v>
      </c>
      <c r="D63" s="275">
        <v>0</v>
      </c>
      <c r="E63" s="275">
        <v>62267</v>
      </c>
    </row>
    <row r="64" spans="1:5" ht="39">
      <c r="A64" s="273" t="s">
        <v>1002</v>
      </c>
      <c r="B64" s="274" t="s">
        <v>41</v>
      </c>
      <c r="C64" s="275">
        <v>270000</v>
      </c>
      <c r="D64" s="275">
        <v>0</v>
      </c>
      <c r="E64" s="275">
        <v>270000</v>
      </c>
    </row>
    <row r="65" spans="1:5">
      <c r="A65" s="273" t="s">
        <v>42</v>
      </c>
      <c r="B65" s="274" t="s">
        <v>43</v>
      </c>
      <c r="C65" s="275">
        <v>170000</v>
      </c>
      <c r="D65" s="275">
        <v>0</v>
      </c>
      <c r="E65" s="275">
        <v>170000</v>
      </c>
    </row>
    <row r="66" spans="1:5">
      <c r="A66" s="273" t="s">
        <v>44</v>
      </c>
      <c r="B66" s="274" t="s">
        <v>45</v>
      </c>
      <c r="C66" s="275">
        <v>50000</v>
      </c>
      <c r="D66" s="275">
        <v>0</v>
      </c>
      <c r="E66" s="275">
        <v>50000</v>
      </c>
    </row>
    <row r="67" spans="1:5">
      <c r="A67" s="273" t="s">
        <v>1087</v>
      </c>
      <c r="B67" s="274" t="s">
        <v>1088</v>
      </c>
      <c r="C67" s="275">
        <v>50000</v>
      </c>
      <c r="D67" s="275">
        <v>0</v>
      </c>
      <c r="E67" s="275">
        <v>50000</v>
      </c>
    </row>
    <row r="68" spans="1:5" ht="26.25">
      <c r="A68" s="273" t="s">
        <v>46</v>
      </c>
      <c r="B68" s="274" t="s">
        <v>47</v>
      </c>
      <c r="C68" s="275">
        <v>50000</v>
      </c>
      <c r="D68" s="275">
        <v>0</v>
      </c>
      <c r="E68" s="275">
        <v>50000</v>
      </c>
    </row>
    <row r="69" spans="1:5">
      <c r="A69" s="273" t="s">
        <v>1003</v>
      </c>
      <c r="B69" s="274" t="s">
        <v>48</v>
      </c>
      <c r="C69" s="275">
        <v>19796668</v>
      </c>
      <c r="D69" s="275">
        <v>419250</v>
      </c>
      <c r="E69" s="275">
        <v>20215918</v>
      </c>
    </row>
    <row r="70" spans="1:5">
      <c r="A70" s="273" t="s">
        <v>49</v>
      </c>
      <c r="B70" s="274" t="s">
        <v>50</v>
      </c>
      <c r="C70" s="275">
        <v>19796668</v>
      </c>
      <c r="D70" s="275">
        <v>419250</v>
      </c>
      <c r="E70" s="275">
        <v>20215918</v>
      </c>
    </row>
    <row r="71" spans="1:5">
      <c r="A71" s="273" t="s">
        <v>58</v>
      </c>
      <c r="B71" s="274" t="s">
        <v>1089</v>
      </c>
      <c r="C71" s="275">
        <v>562821</v>
      </c>
      <c r="D71" s="275">
        <v>109940</v>
      </c>
      <c r="E71" s="275">
        <v>672761</v>
      </c>
    </row>
    <row r="72" spans="1:5" ht="24.75">
      <c r="A72" s="273" t="s">
        <v>1090</v>
      </c>
      <c r="B72" s="274" t="s">
        <v>1091</v>
      </c>
      <c r="C72" s="275">
        <v>502512</v>
      </c>
      <c r="D72" s="275">
        <v>0</v>
      </c>
      <c r="E72" s="275">
        <v>502512</v>
      </c>
    </row>
    <row r="73" spans="1:5" ht="24.75">
      <c r="A73" s="273" t="s">
        <v>1092</v>
      </c>
      <c r="B73" s="274" t="s">
        <v>1093</v>
      </c>
      <c r="C73" s="275">
        <v>3669887</v>
      </c>
      <c r="D73" s="275">
        <v>2473</v>
      </c>
      <c r="E73" s="275">
        <v>3672360</v>
      </c>
    </row>
    <row r="74" spans="1:5" ht="24.75">
      <c r="A74" s="273" t="s">
        <v>1094</v>
      </c>
      <c r="B74" s="274" t="s">
        <v>1095</v>
      </c>
      <c r="C74" s="275">
        <v>81953</v>
      </c>
      <c r="D74" s="275">
        <v>0</v>
      </c>
      <c r="E74" s="275">
        <v>81953</v>
      </c>
    </row>
    <row r="75" spans="1:5" ht="24.75">
      <c r="A75" s="273" t="s">
        <v>1096</v>
      </c>
      <c r="B75" s="274" t="s">
        <v>1097</v>
      </c>
      <c r="C75" s="275">
        <v>145000</v>
      </c>
      <c r="D75" s="275">
        <v>0</v>
      </c>
      <c r="E75" s="275">
        <v>145000</v>
      </c>
    </row>
    <row r="76" spans="1:5" ht="24.75">
      <c r="A76" s="273" t="s">
        <v>1098</v>
      </c>
      <c r="B76" s="274" t="s">
        <v>1099</v>
      </c>
      <c r="C76" s="275">
        <v>27540</v>
      </c>
      <c r="D76" s="275">
        <v>0</v>
      </c>
      <c r="E76" s="275">
        <v>27540</v>
      </c>
    </row>
    <row r="77" spans="1:5" ht="24.75">
      <c r="A77" s="273" t="s">
        <v>1100</v>
      </c>
      <c r="B77" s="274" t="s">
        <v>1101</v>
      </c>
      <c r="C77" s="275">
        <v>387468</v>
      </c>
      <c r="D77" s="275">
        <v>0</v>
      </c>
      <c r="E77" s="275">
        <v>387468</v>
      </c>
    </row>
    <row r="78" spans="1:5" ht="26.25">
      <c r="A78" s="273" t="s">
        <v>1102</v>
      </c>
      <c r="B78" s="274" t="s">
        <v>1103</v>
      </c>
      <c r="C78" s="275">
        <v>446784</v>
      </c>
      <c r="D78" s="275">
        <v>0</v>
      </c>
      <c r="E78" s="275">
        <v>446784</v>
      </c>
    </row>
    <row r="79" spans="1:5" ht="24.75">
      <c r="A79" s="273" t="s">
        <v>1104</v>
      </c>
      <c r="B79" s="274" t="s">
        <v>1105</v>
      </c>
      <c r="C79" s="275">
        <v>226048</v>
      </c>
      <c r="D79" s="275">
        <v>0</v>
      </c>
      <c r="E79" s="275">
        <v>226048</v>
      </c>
    </row>
    <row r="80" spans="1:5" ht="24.75">
      <c r="A80" s="273" t="s">
        <v>1106</v>
      </c>
      <c r="B80" s="274" t="s">
        <v>1107</v>
      </c>
      <c r="C80" s="275">
        <v>0</v>
      </c>
      <c r="D80" s="275">
        <v>57092</v>
      </c>
      <c r="E80" s="275">
        <v>57092</v>
      </c>
    </row>
    <row r="81" spans="1:5" ht="24.75">
      <c r="A81" s="273" t="s">
        <v>1108</v>
      </c>
      <c r="B81" s="274" t="s">
        <v>1109</v>
      </c>
      <c r="C81" s="275">
        <v>925058</v>
      </c>
      <c r="D81" s="275">
        <v>0</v>
      </c>
      <c r="E81" s="275">
        <v>925058</v>
      </c>
    </row>
    <row r="82" spans="1:5" ht="24.75">
      <c r="A82" s="273" t="s">
        <v>1110</v>
      </c>
      <c r="B82" s="274" t="s">
        <v>1111</v>
      </c>
      <c r="C82" s="275">
        <v>45279</v>
      </c>
      <c r="D82" s="275">
        <v>-461</v>
      </c>
      <c r="E82" s="275">
        <v>44818</v>
      </c>
    </row>
    <row r="83" spans="1:5" ht="24.75">
      <c r="A83" s="273" t="s">
        <v>1112</v>
      </c>
      <c r="B83" s="274" t="s">
        <v>1113</v>
      </c>
      <c r="C83" s="275">
        <v>9576</v>
      </c>
      <c r="D83" s="275">
        <v>0</v>
      </c>
      <c r="E83" s="275">
        <v>9576</v>
      </c>
    </row>
    <row r="84" spans="1:5" ht="24.75">
      <c r="A84" s="273" t="s">
        <v>1114</v>
      </c>
      <c r="B84" s="274" t="s">
        <v>1115</v>
      </c>
      <c r="C84" s="275">
        <v>10252</v>
      </c>
      <c r="D84" s="275">
        <v>0</v>
      </c>
      <c r="E84" s="275">
        <v>10252</v>
      </c>
    </row>
    <row r="85" spans="1:5" ht="24.75">
      <c r="A85" s="273" t="s">
        <v>1116</v>
      </c>
      <c r="B85" s="274" t="s">
        <v>1117</v>
      </c>
      <c r="C85" s="275">
        <v>29610</v>
      </c>
      <c r="D85" s="275">
        <v>0</v>
      </c>
      <c r="E85" s="275">
        <v>29610</v>
      </c>
    </row>
    <row r="86" spans="1:5" ht="24.75">
      <c r="A86" s="273" t="s">
        <v>1118</v>
      </c>
      <c r="B86" s="274" t="s">
        <v>1119</v>
      </c>
      <c r="C86" s="275">
        <v>12031</v>
      </c>
      <c r="D86" s="275">
        <v>0</v>
      </c>
      <c r="E86" s="275">
        <v>12031</v>
      </c>
    </row>
    <row r="87" spans="1:5" ht="26.25">
      <c r="A87" s="273" t="s">
        <v>1120</v>
      </c>
      <c r="B87" s="274" t="s">
        <v>1121</v>
      </c>
      <c r="C87" s="275">
        <v>570000</v>
      </c>
      <c r="D87" s="275">
        <v>0</v>
      </c>
      <c r="E87" s="275">
        <v>570000</v>
      </c>
    </row>
    <row r="88" spans="1:5" ht="24.75">
      <c r="A88" s="273" t="s">
        <v>1122</v>
      </c>
      <c r="B88" s="274" t="s">
        <v>1123</v>
      </c>
      <c r="C88" s="275">
        <v>0</v>
      </c>
      <c r="D88" s="275">
        <v>16249</v>
      </c>
      <c r="E88" s="275">
        <v>16249</v>
      </c>
    </row>
    <row r="89" spans="1:5" ht="24.75">
      <c r="A89" s="273" t="s">
        <v>1124</v>
      </c>
      <c r="B89" s="274" t="s">
        <v>1125</v>
      </c>
      <c r="C89" s="275">
        <v>0</v>
      </c>
      <c r="D89" s="275">
        <v>4257</v>
      </c>
      <c r="E89" s="275">
        <v>4257</v>
      </c>
    </row>
    <row r="90" spans="1:5" ht="24.75">
      <c r="A90" s="273" t="s">
        <v>1126</v>
      </c>
      <c r="B90" s="274" t="s">
        <v>1127</v>
      </c>
      <c r="C90" s="275">
        <v>18000</v>
      </c>
      <c r="D90" s="275">
        <v>0</v>
      </c>
      <c r="E90" s="275">
        <v>18000</v>
      </c>
    </row>
    <row r="91" spans="1:5" ht="24.75">
      <c r="A91" s="273" t="s">
        <v>1128</v>
      </c>
      <c r="B91" s="274" t="s">
        <v>1129</v>
      </c>
      <c r="C91" s="275">
        <v>173400</v>
      </c>
      <c r="D91" s="275">
        <v>0</v>
      </c>
      <c r="E91" s="275">
        <v>173400</v>
      </c>
    </row>
    <row r="92" spans="1:5" ht="51.75">
      <c r="A92" s="273" t="s">
        <v>59</v>
      </c>
      <c r="B92" s="274" t="s">
        <v>1130</v>
      </c>
      <c r="C92" s="275">
        <v>5866973</v>
      </c>
      <c r="D92" s="275">
        <v>229700</v>
      </c>
      <c r="E92" s="275">
        <v>6096673</v>
      </c>
    </row>
    <row r="93" spans="1:5" ht="26.25">
      <c r="A93" s="273" t="s">
        <v>60</v>
      </c>
      <c r="B93" s="274" t="s">
        <v>1131</v>
      </c>
      <c r="C93" s="275">
        <v>6086476</v>
      </c>
      <c r="D93" s="275">
        <v>0</v>
      </c>
      <c r="E93" s="275">
        <v>6086476</v>
      </c>
    </row>
    <row r="94" spans="1:5">
      <c r="A94" s="273" t="s">
        <v>51</v>
      </c>
      <c r="B94" s="274" t="s">
        <v>52</v>
      </c>
      <c r="C94" s="275">
        <v>295000</v>
      </c>
      <c r="D94" s="275">
        <v>86777</v>
      </c>
      <c r="E94" s="275">
        <v>381777</v>
      </c>
    </row>
    <row r="95" spans="1:5" ht="26.25">
      <c r="A95" s="273" t="s">
        <v>53</v>
      </c>
      <c r="B95" s="274" t="s">
        <v>54</v>
      </c>
      <c r="C95" s="275">
        <v>295000</v>
      </c>
      <c r="D95" s="275">
        <v>86777</v>
      </c>
      <c r="E95" s="275">
        <v>381777</v>
      </c>
    </row>
    <row r="96" spans="1:5">
      <c r="A96" s="273" t="s">
        <v>1004</v>
      </c>
      <c r="B96" s="274" t="s">
        <v>55</v>
      </c>
      <c r="C96" s="275">
        <v>1720524</v>
      </c>
      <c r="D96" s="275">
        <v>29007</v>
      </c>
      <c r="E96" s="275">
        <v>1749531</v>
      </c>
    </row>
    <row r="97" spans="1:5">
      <c r="A97" s="273" t="s">
        <v>1132</v>
      </c>
      <c r="B97" s="274" t="s">
        <v>1133</v>
      </c>
      <c r="C97" s="275">
        <v>0</v>
      </c>
      <c r="D97" s="275">
        <v>24017</v>
      </c>
      <c r="E97" s="275">
        <v>24017</v>
      </c>
    </row>
    <row r="98" spans="1:5" ht="51.75">
      <c r="A98" s="273" t="s">
        <v>1134</v>
      </c>
      <c r="B98" s="274" t="s">
        <v>1135</v>
      </c>
      <c r="C98" s="275">
        <v>0</v>
      </c>
      <c r="D98" s="275">
        <v>24017</v>
      </c>
      <c r="E98" s="275">
        <v>24017</v>
      </c>
    </row>
    <row r="99" spans="1:5" ht="26.25">
      <c r="A99" s="273" t="s">
        <v>1136</v>
      </c>
      <c r="B99" s="274" t="s">
        <v>1137</v>
      </c>
      <c r="C99" s="275">
        <v>0</v>
      </c>
      <c r="D99" s="275">
        <v>24017</v>
      </c>
      <c r="E99" s="275">
        <v>24017</v>
      </c>
    </row>
    <row r="100" spans="1:5" ht="26.25">
      <c r="A100" s="273" t="s">
        <v>56</v>
      </c>
      <c r="B100" s="274" t="s">
        <v>57</v>
      </c>
      <c r="C100" s="275">
        <v>1720524</v>
      </c>
      <c r="D100" s="275">
        <v>0</v>
      </c>
      <c r="E100" s="275">
        <v>1720524</v>
      </c>
    </row>
    <row r="101" spans="1:5">
      <c r="A101" s="273" t="s">
        <v>1138</v>
      </c>
      <c r="B101" s="274" t="s">
        <v>1139</v>
      </c>
      <c r="C101" s="275">
        <v>317401</v>
      </c>
      <c r="D101" s="275">
        <v>0</v>
      </c>
      <c r="E101" s="275">
        <v>317401</v>
      </c>
    </row>
    <row r="102" spans="1:5">
      <c r="A102" s="273" t="s">
        <v>1140</v>
      </c>
      <c r="B102" s="274" t="s">
        <v>1141</v>
      </c>
      <c r="C102" s="275">
        <v>288541</v>
      </c>
      <c r="D102" s="275">
        <v>0</v>
      </c>
      <c r="E102" s="275">
        <v>288541</v>
      </c>
    </row>
    <row r="103" spans="1:5">
      <c r="A103" s="273" t="s">
        <v>1142</v>
      </c>
      <c r="B103" s="274" t="s">
        <v>1143</v>
      </c>
      <c r="C103" s="275">
        <v>28860</v>
      </c>
      <c r="D103" s="275">
        <v>0</v>
      </c>
      <c r="E103" s="275">
        <v>28860</v>
      </c>
    </row>
    <row r="104" spans="1:5">
      <c r="A104" s="273" t="s">
        <v>1144</v>
      </c>
      <c r="B104" s="274" t="s">
        <v>1145</v>
      </c>
      <c r="C104" s="275">
        <v>244534</v>
      </c>
      <c r="D104" s="275">
        <v>0</v>
      </c>
      <c r="E104" s="275">
        <v>244534</v>
      </c>
    </row>
    <row r="105" spans="1:5">
      <c r="A105" s="273" t="s">
        <v>1146</v>
      </c>
      <c r="B105" s="274" t="s">
        <v>1147</v>
      </c>
      <c r="C105" s="275">
        <v>140769</v>
      </c>
      <c r="D105" s="275">
        <v>0</v>
      </c>
      <c r="E105" s="275">
        <v>140769</v>
      </c>
    </row>
    <row r="106" spans="1:5">
      <c r="A106" s="273" t="s">
        <v>1148</v>
      </c>
      <c r="B106" s="274" t="s">
        <v>1149</v>
      </c>
      <c r="C106" s="275">
        <v>23500</v>
      </c>
      <c r="D106" s="275">
        <v>0</v>
      </c>
      <c r="E106" s="275">
        <v>23500</v>
      </c>
    </row>
    <row r="107" spans="1:5">
      <c r="A107" s="273" t="s">
        <v>1150</v>
      </c>
      <c r="B107" s="274" t="s">
        <v>1151</v>
      </c>
      <c r="C107" s="275">
        <v>66105</v>
      </c>
      <c r="D107" s="275">
        <v>0</v>
      </c>
      <c r="E107" s="275">
        <v>66105</v>
      </c>
    </row>
    <row r="108" spans="1:5">
      <c r="A108" s="273" t="s">
        <v>1152</v>
      </c>
      <c r="B108" s="274" t="s">
        <v>1153</v>
      </c>
      <c r="C108" s="275">
        <v>11040</v>
      </c>
      <c r="D108" s="275">
        <v>0</v>
      </c>
      <c r="E108" s="275">
        <v>11040</v>
      </c>
    </row>
    <row r="109" spans="1:5">
      <c r="A109" s="273" t="s">
        <v>1154</v>
      </c>
      <c r="B109" s="274" t="s">
        <v>1155</v>
      </c>
      <c r="C109" s="275">
        <v>3120</v>
      </c>
      <c r="D109" s="275">
        <v>0</v>
      </c>
      <c r="E109" s="275">
        <v>3120</v>
      </c>
    </row>
    <row r="110" spans="1:5" ht="26.25">
      <c r="A110" s="273" t="s">
        <v>1156</v>
      </c>
      <c r="B110" s="274" t="s">
        <v>1157</v>
      </c>
      <c r="C110" s="275">
        <v>1158589</v>
      </c>
      <c r="D110" s="275">
        <v>0</v>
      </c>
      <c r="E110" s="275">
        <v>1158589</v>
      </c>
    </row>
    <row r="111" spans="1:5" ht="26.25">
      <c r="A111" s="273" t="s">
        <v>1158</v>
      </c>
      <c r="B111" s="274" t="s">
        <v>1159</v>
      </c>
      <c r="C111" s="275">
        <v>753828</v>
      </c>
      <c r="D111" s="275">
        <v>0</v>
      </c>
      <c r="E111" s="275">
        <v>753828</v>
      </c>
    </row>
    <row r="112" spans="1:5">
      <c r="A112" s="273" t="s">
        <v>1160</v>
      </c>
      <c r="B112" s="274" t="s">
        <v>1161</v>
      </c>
      <c r="C112" s="275">
        <v>10000</v>
      </c>
      <c r="D112" s="275">
        <v>0</v>
      </c>
      <c r="E112" s="275">
        <v>10000</v>
      </c>
    </row>
    <row r="113" spans="1:5" ht="24.75">
      <c r="A113" s="273" t="s">
        <v>1162</v>
      </c>
      <c r="B113" s="274" t="s">
        <v>1163</v>
      </c>
      <c r="C113" s="275">
        <v>46974</v>
      </c>
      <c r="D113" s="275">
        <v>0</v>
      </c>
      <c r="E113" s="275">
        <v>46974</v>
      </c>
    </row>
    <row r="114" spans="1:5" ht="39">
      <c r="A114" s="273" t="s">
        <v>1164</v>
      </c>
      <c r="B114" s="274" t="s">
        <v>1165</v>
      </c>
      <c r="C114" s="275">
        <v>16777</v>
      </c>
      <c r="D114" s="275">
        <v>0</v>
      </c>
      <c r="E114" s="275">
        <v>16777</v>
      </c>
    </row>
    <row r="115" spans="1:5" ht="24.75">
      <c r="A115" s="273" t="s">
        <v>1166</v>
      </c>
      <c r="B115" s="274" t="s">
        <v>1167</v>
      </c>
      <c r="C115" s="275">
        <v>86205</v>
      </c>
      <c r="D115" s="275">
        <v>0</v>
      </c>
      <c r="E115" s="275">
        <v>86205</v>
      </c>
    </row>
    <row r="116" spans="1:5" ht="24.75">
      <c r="A116" s="273" t="s">
        <v>1168</v>
      </c>
      <c r="B116" s="274" t="s">
        <v>1169</v>
      </c>
      <c r="C116" s="275">
        <v>52387</v>
      </c>
      <c r="D116" s="275">
        <v>0</v>
      </c>
      <c r="E116" s="275">
        <v>52387</v>
      </c>
    </row>
    <row r="117" spans="1:5" ht="24.75">
      <c r="A117" s="273" t="s">
        <v>1170</v>
      </c>
      <c r="B117" s="274" t="s">
        <v>1171</v>
      </c>
      <c r="C117" s="275">
        <v>88914</v>
      </c>
      <c r="D117" s="275">
        <v>0</v>
      </c>
      <c r="E117" s="275">
        <v>88914</v>
      </c>
    </row>
    <row r="118" spans="1:5" ht="26.25">
      <c r="A118" s="273" t="s">
        <v>1172</v>
      </c>
      <c r="B118" s="274" t="s">
        <v>1173</v>
      </c>
      <c r="C118" s="275">
        <v>11575</v>
      </c>
      <c r="D118" s="275">
        <v>0</v>
      </c>
      <c r="E118" s="275">
        <v>11575</v>
      </c>
    </row>
    <row r="119" spans="1:5" ht="24.75">
      <c r="A119" s="273" t="s">
        <v>1174</v>
      </c>
      <c r="B119" s="274" t="s">
        <v>1175</v>
      </c>
      <c r="C119" s="275">
        <v>841</v>
      </c>
      <c r="D119" s="275">
        <v>0</v>
      </c>
      <c r="E119" s="275">
        <v>841</v>
      </c>
    </row>
    <row r="120" spans="1:5" ht="24.75">
      <c r="A120" s="273" t="s">
        <v>1176</v>
      </c>
      <c r="B120" s="274" t="s">
        <v>1177</v>
      </c>
      <c r="C120" s="275">
        <v>100</v>
      </c>
      <c r="D120" s="275">
        <v>0</v>
      </c>
      <c r="E120" s="275">
        <v>100</v>
      </c>
    </row>
    <row r="121" spans="1:5">
      <c r="A121" s="273" t="s">
        <v>1178</v>
      </c>
      <c r="B121" s="274" t="s">
        <v>1179</v>
      </c>
      <c r="C121" s="275">
        <v>90988</v>
      </c>
      <c r="D121" s="275">
        <v>0</v>
      </c>
      <c r="E121" s="275">
        <v>90988</v>
      </c>
    </row>
    <row r="122" spans="1:5" ht="39">
      <c r="A122" s="273" t="s">
        <v>1180</v>
      </c>
      <c r="B122" s="274" t="s">
        <v>1181</v>
      </c>
      <c r="C122" s="275">
        <v>0</v>
      </c>
      <c r="D122" s="275">
        <v>4990</v>
      </c>
      <c r="E122" s="275">
        <v>4990</v>
      </c>
    </row>
    <row r="123" spans="1:5" ht="19.5" customHeight="1">
      <c r="A123" s="273" t="s">
        <v>1182</v>
      </c>
      <c r="B123" s="274" t="s">
        <v>1183</v>
      </c>
      <c r="C123" s="275">
        <v>0</v>
      </c>
      <c r="D123" s="275">
        <v>4990</v>
      </c>
      <c r="E123" s="275">
        <v>4990</v>
      </c>
    </row>
    <row r="124" spans="1:5">
      <c r="A124" s="13"/>
      <c r="C124" s="13"/>
      <c r="D124" s="13"/>
      <c r="E124" s="13"/>
    </row>
    <row r="125" spans="1:5">
      <c r="A125" s="268" t="s">
        <v>1005</v>
      </c>
      <c r="B125" s="269" t="s">
        <v>4</v>
      </c>
      <c r="C125" s="270">
        <v>40037267</v>
      </c>
      <c r="D125" s="270">
        <v>991673</v>
      </c>
      <c r="E125" s="270">
        <v>41028940</v>
      </c>
    </row>
    <row r="126" spans="1:5">
      <c r="A126" s="271" t="s">
        <v>829</v>
      </c>
      <c r="B126" s="272" t="s">
        <v>830</v>
      </c>
      <c r="C126" s="271" t="s">
        <v>831</v>
      </c>
      <c r="D126" s="271" t="s">
        <v>832</v>
      </c>
      <c r="E126" s="271" t="s">
        <v>833</v>
      </c>
    </row>
    <row r="127" spans="1:5" ht="20.100000000000001" customHeight="1">
      <c r="A127" s="277" t="s">
        <v>202</v>
      </c>
      <c r="B127" s="278"/>
      <c r="C127" s="278"/>
      <c r="D127" s="278"/>
      <c r="E127" s="279"/>
    </row>
    <row r="128" spans="1:5">
      <c r="A128" s="273" t="s">
        <v>203</v>
      </c>
      <c r="B128" s="274" t="s">
        <v>204</v>
      </c>
      <c r="C128" s="275">
        <v>3063174</v>
      </c>
      <c r="D128" s="275">
        <v>116340</v>
      </c>
      <c r="E128" s="275">
        <v>3179514</v>
      </c>
    </row>
    <row r="129" spans="1:5">
      <c r="A129" s="273" t="s">
        <v>207</v>
      </c>
      <c r="B129" s="274" t="s">
        <v>208</v>
      </c>
      <c r="C129" s="275">
        <v>4955</v>
      </c>
      <c r="D129" s="275">
        <v>0</v>
      </c>
      <c r="E129" s="275">
        <v>4955</v>
      </c>
    </row>
    <row r="130" spans="1:5">
      <c r="A130" s="273" t="s">
        <v>209</v>
      </c>
      <c r="B130" s="274" t="s">
        <v>210</v>
      </c>
      <c r="C130" s="275">
        <v>387287</v>
      </c>
      <c r="D130" s="275">
        <v>745</v>
      </c>
      <c r="E130" s="275">
        <v>388032</v>
      </c>
    </row>
    <row r="131" spans="1:5">
      <c r="A131" s="273" t="s">
        <v>211</v>
      </c>
      <c r="B131" s="274" t="s">
        <v>212</v>
      </c>
      <c r="C131" s="275">
        <v>942651</v>
      </c>
      <c r="D131" s="275">
        <v>33931</v>
      </c>
      <c r="E131" s="275">
        <v>976582</v>
      </c>
    </row>
    <row r="132" spans="1:5">
      <c r="A132" s="273" t="s">
        <v>213</v>
      </c>
      <c r="B132" s="274" t="s">
        <v>214</v>
      </c>
      <c r="C132" s="275">
        <v>31000</v>
      </c>
      <c r="D132" s="275">
        <v>-1777</v>
      </c>
      <c r="E132" s="275">
        <v>29223</v>
      </c>
    </row>
    <row r="133" spans="1:5">
      <c r="A133" s="273" t="s">
        <v>215</v>
      </c>
      <c r="B133" s="274" t="s">
        <v>216</v>
      </c>
      <c r="C133" s="275">
        <v>13675026</v>
      </c>
      <c r="D133" s="275">
        <v>464856</v>
      </c>
      <c r="E133" s="275">
        <v>14139882</v>
      </c>
    </row>
    <row r="134" spans="1:5">
      <c r="A134" s="273" t="s">
        <v>217</v>
      </c>
      <c r="B134" s="274" t="s">
        <v>218</v>
      </c>
      <c r="C134" s="275">
        <v>60517</v>
      </c>
      <c r="D134" s="275">
        <v>-461</v>
      </c>
      <c r="E134" s="275">
        <v>60056</v>
      </c>
    </row>
    <row r="135" spans="1:5">
      <c r="A135" s="273" t="s">
        <v>219</v>
      </c>
      <c r="B135" s="274" t="s">
        <v>220</v>
      </c>
      <c r="C135" s="275">
        <v>2387134</v>
      </c>
      <c r="D135" s="275">
        <v>18459</v>
      </c>
      <c r="E135" s="275">
        <v>2405593</v>
      </c>
    </row>
    <row r="136" spans="1:5">
      <c r="A136" s="273" t="s">
        <v>221</v>
      </c>
      <c r="B136" s="274" t="s">
        <v>222</v>
      </c>
      <c r="C136" s="275">
        <v>14487892</v>
      </c>
      <c r="D136" s="275">
        <v>204338</v>
      </c>
      <c r="E136" s="275">
        <v>14692230</v>
      </c>
    </row>
    <row r="137" spans="1:5">
      <c r="A137" s="273" t="s">
        <v>223</v>
      </c>
      <c r="B137" s="274" t="s">
        <v>224</v>
      </c>
      <c r="C137" s="275">
        <v>4997631</v>
      </c>
      <c r="D137" s="275">
        <v>155242</v>
      </c>
      <c r="E137" s="275">
        <v>5152873</v>
      </c>
    </row>
    <row r="138" spans="1:5" ht="20.100000000000001" customHeight="1">
      <c r="A138" s="277" t="s">
        <v>225</v>
      </c>
      <c r="B138" s="278"/>
      <c r="C138" s="278"/>
      <c r="D138" s="278"/>
      <c r="E138" s="279"/>
    </row>
    <row r="139" spans="1:5">
      <c r="A139" s="273" t="s">
        <v>227</v>
      </c>
      <c r="B139" s="274" t="s">
        <v>228</v>
      </c>
      <c r="C139" s="275">
        <v>18563010</v>
      </c>
      <c r="D139" s="275">
        <v>178030</v>
      </c>
      <c r="E139" s="275">
        <v>18741040</v>
      </c>
    </row>
    <row r="140" spans="1:5">
      <c r="A140" s="273" t="s">
        <v>229</v>
      </c>
      <c r="B140" s="274" t="s">
        <v>230</v>
      </c>
      <c r="C140" s="275">
        <v>14718990</v>
      </c>
      <c r="D140" s="275">
        <v>117695</v>
      </c>
      <c r="E140" s="275">
        <v>14836685</v>
      </c>
    </row>
    <row r="141" spans="1:5">
      <c r="A141" s="273" t="s">
        <v>1184</v>
      </c>
      <c r="B141" s="274" t="s">
        <v>1185</v>
      </c>
      <c r="C141" s="275">
        <v>14067988</v>
      </c>
      <c r="D141" s="275">
        <v>58389</v>
      </c>
      <c r="E141" s="275">
        <v>14126377</v>
      </c>
    </row>
    <row r="142" spans="1:5">
      <c r="A142" s="273" t="s">
        <v>1186</v>
      </c>
      <c r="B142" s="274" t="s">
        <v>1187</v>
      </c>
      <c r="C142" s="275">
        <v>187344</v>
      </c>
      <c r="D142" s="275">
        <v>0</v>
      </c>
      <c r="E142" s="275">
        <v>187344</v>
      </c>
    </row>
    <row r="143" spans="1:5" ht="51.75">
      <c r="A143" s="273" t="s">
        <v>1188</v>
      </c>
      <c r="B143" s="274" t="s">
        <v>1189</v>
      </c>
      <c r="C143" s="275">
        <v>0</v>
      </c>
      <c r="D143" s="275">
        <v>70871</v>
      </c>
      <c r="E143" s="275">
        <v>70871</v>
      </c>
    </row>
    <row r="144" spans="1:5">
      <c r="A144" s="273" t="s">
        <v>1190</v>
      </c>
      <c r="B144" s="274" t="s">
        <v>1191</v>
      </c>
      <c r="C144" s="275">
        <v>13880644</v>
      </c>
      <c r="D144" s="275">
        <v>-12482</v>
      </c>
      <c r="E144" s="275">
        <v>13868162</v>
      </c>
    </row>
    <row r="145" spans="1:5">
      <c r="A145" s="273" t="s">
        <v>1192</v>
      </c>
      <c r="B145" s="274" t="s">
        <v>1193</v>
      </c>
      <c r="C145" s="275">
        <v>358249</v>
      </c>
      <c r="D145" s="275">
        <v>45296</v>
      </c>
      <c r="E145" s="275">
        <v>403545</v>
      </c>
    </row>
    <row r="146" spans="1:5">
      <c r="A146" s="273" t="s">
        <v>1194</v>
      </c>
      <c r="B146" s="274" t="s">
        <v>1195</v>
      </c>
      <c r="C146" s="275">
        <v>72018</v>
      </c>
      <c r="D146" s="275">
        <v>2410</v>
      </c>
      <c r="E146" s="275">
        <v>74428</v>
      </c>
    </row>
    <row r="147" spans="1:5" ht="26.25">
      <c r="A147" s="273" t="s">
        <v>1196</v>
      </c>
      <c r="B147" s="274" t="s">
        <v>1197</v>
      </c>
      <c r="C147" s="275">
        <v>49994</v>
      </c>
      <c r="D147" s="275">
        <v>1000</v>
      </c>
      <c r="E147" s="275">
        <v>50994</v>
      </c>
    </row>
    <row r="148" spans="1:5" ht="26.25">
      <c r="A148" s="273" t="s">
        <v>1198</v>
      </c>
      <c r="B148" s="274" t="s">
        <v>1199</v>
      </c>
      <c r="C148" s="275">
        <v>8239</v>
      </c>
      <c r="D148" s="275">
        <v>17530</v>
      </c>
      <c r="E148" s="275">
        <v>25769</v>
      </c>
    </row>
    <row r="149" spans="1:5" ht="26.25">
      <c r="A149" s="273" t="s">
        <v>1200</v>
      </c>
      <c r="B149" s="274" t="s">
        <v>1201</v>
      </c>
      <c r="C149" s="275">
        <v>517</v>
      </c>
      <c r="D149" s="275">
        <v>0</v>
      </c>
      <c r="E149" s="275">
        <v>517</v>
      </c>
    </row>
    <row r="150" spans="1:5">
      <c r="A150" s="273" t="s">
        <v>1202</v>
      </c>
      <c r="B150" s="274" t="s">
        <v>1203</v>
      </c>
      <c r="C150" s="275">
        <v>517</v>
      </c>
      <c r="D150" s="275">
        <v>0</v>
      </c>
      <c r="E150" s="275">
        <v>517</v>
      </c>
    </row>
    <row r="151" spans="1:5">
      <c r="A151" s="273" t="s">
        <v>1204</v>
      </c>
      <c r="B151" s="274" t="s">
        <v>1205</v>
      </c>
      <c r="C151" s="275">
        <v>214098</v>
      </c>
      <c r="D151" s="275">
        <v>24356</v>
      </c>
      <c r="E151" s="275">
        <v>238454</v>
      </c>
    </row>
    <row r="152" spans="1:5">
      <c r="A152" s="273" t="s">
        <v>1206</v>
      </c>
      <c r="B152" s="274" t="s">
        <v>1207</v>
      </c>
      <c r="C152" s="275">
        <v>4150</v>
      </c>
      <c r="D152" s="275">
        <v>0</v>
      </c>
      <c r="E152" s="275">
        <v>4150</v>
      </c>
    </row>
    <row r="153" spans="1:5" ht="26.25">
      <c r="A153" s="273" t="s">
        <v>1208</v>
      </c>
      <c r="B153" s="274" t="s">
        <v>1209</v>
      </c>
      <c r="C153" s="275">
        <v>8007</v>
      </c>
      <c r="D153" s="275">
        <v>0</v>
      </c>
      <c r="E153" s="275">
        <v>8007</v>
      </c>
    </row>
    <row r="154" spans="1:5" ht="26.25">
      <c r="A154" s="273" t="s">
        <v>1210</v>
      </c>
      <c r="B154" s="274" t="s">
        <v>1211</v>
      </c>
      <c r="C154" s="275">
        <v>1226</v>
      </c>
      <c r="D154" s="275">
        <v>0</v>
      </c>
      <c r="E154" s="275">
        <v>1226</v>
      </c>
    </row>
    <row r="155" spans="1:5" ht="26.25">
      <c r="A155" s="273" t="s">
        <v>1212</v>
      </c>
      <c r="B155" s="274" t="s">
        <v>1213</v>
      </c>
      <c r="C155" s="275">
        <v>292753</v>
      </c>
      <c r="D155" s="275">
        <v>14010</v>
      </c>
      <c r="E155" s="275">
        <v>306763</v>
      </c>
    </row>
    <row r="156" spans="1:5" ht="26.25">
      <c r="A156" s="273" t="s">
        <v>231</v>
      </c>
      <c r="B156" s="274" t="s">
        <v>232</v>
      </c>
      <c r="C156" s="275">
        <v>3844020</v>
      </c>
      <c r="D156" s="275">
        <v>60335</v>
      </c>
      <c r="E156" s="275">
        <v>3904355</v>
      </c>
    </row>
    <row r="157" spans="1:5" ht="26.25">
      <c r="A157" s="273" t="s">
        <v>1214</v>
      </c>
      <c r="B157" s="274" t="s">
        <v>1215</v>
      </c>
      <c r="C157" s="275">
        <v>101596</v>
      </c>
      <c r="D157" s="275">
        <v>19744</v>
      </c>
      <c r="E157" s="275">
        <v>121340</v>
      </c>
    </row>
    <row r="158" spans="1:5" ht="26.25">
      <c r="A158" s="273" t="s">
        <v>1216</v>
      </c>
      <c r="B158" s="274" t="s">
        <v>1217</v>
      </c>
      <c r="C158" s="275">
        <v>1996419</v>
      </c>
      <c r="D158" s="275">
        <v>-17006</v>
      </c>
      <c r="E158" s="275">
        <v>1979413</v>
      </c>
    </row>
    <row r="159" spans="1:5" ht="26.25">
      <c r="A159" s="273" t="s">
        <v>1218</v>
      </c>
      <c r="B159" s="274" t="s">
        <v>1219</v>
      </c>
      <c r="C159" s="275">
        <v>1362399</v>
      </c>
      <c r="D159" s="275">
        <v>30827</v>
      </c>
      <c r="E159" s="275">
        <v>1393226</v>
      </c>
    </row>
    <row r="160" spans="1:5" ht="26.25">
      <c r="A160" s="273" t="s">
        <v>1220</v>
      </c>
      <c r="B160" s="274" t="s">
        <v>1221</v>
      </c>
      <c r="C160" s="275">
        <v>58639</v>
      </c>
      <c r="D160" s="275">
        <v>805</v>
      </c>
      <c r="E160" s="275">
        <v>59444</v>
      </c>
    </row>
    <row r="161" spans="1:5" ht="26.25">
      <c r="A161" s="273" t="s">
        <v>1222</v>
      </c>
      <c r="B161" s="274" t="s">
        <v>1223</v>
      </c>
      <c r="C161" s="275">
        <v>324367</v>
      </c>
      <c r="D161" s="275">
        <v>25965</v>
      </c>
      <c r="E161" s="275">
        <v>350332</v>
      </c>
    </row>
    <row r="162" spans="1:5">
      <c r="A162" s="273" t="s">
        <v>1224</v>
      </c>
      <c r="B162" s="274" t="s">
        <v>1225</v>
      </c>
      <c r="C162" s="275">
        <v>5056</v>
      </c>
      <c r="D162" s="275">
        <v>0</v>
      </c>
      <c r="E162" s="275">
        <v>5056</v>
      </c>
    </row>
    <row r="163" spans="1:5">
      <c r="A163" s="273" t="s">
        <v>1226</v>
      </c>
      <c r="B163" s="274" t="s">
        <v>1227</v>
      </c>
      <c r="C163" s="275">
        <v>4460</v>
      </c>
      <c r="D163" s="275">
        <v>0</v>
      </c>
      <c r="E163" s="275">
        <v>4460</v>
      </c>
    </row>
    <row r="164" spans="1:5">
      <c r="A164" s="273" t="s">
        <v>1228</v>
      </c>
      <c r="B164" s="274" t="s">
        <v>1229</v>
      </c>
      <c r="C164" s="275">
        <v>4660</v>
      </c>
      <c r="D164" s="275">
        <v>0</v>
      </c>
      <c r="E164" s="275">
        <v>4660</v>
      </c>
    </row>
    <row r="165" spans="1:5">
      <c r="A165" s="273" t="s">
        <v>1230</v>
      </c>
      <c r="B165" s="274" t="s">
        <v>1231</v>
      </c>
      <c r="C165" s="275">
        <v>29255</v>
      </c>
      <c r="D165" s="275">
        <v>25770</v>
      </c>
      <c r="E165" s="275">
        <v>55025</v>
      </c>
    </row>
    <row r="166" spans="1:5">
      <c r="A166" s="273" t="s">
        <v>1232</v>
      </c>
      <c r="B166" s="274" t="s">
        <v>1233</v>
      </c>
      <c r="C166" s="275">
        <v>169093</v>
      </c>
      <c r="D166" s="275">
        <v>0</v>
      </c>
      <c r="E166" s="275">
        <v>169093</v>
      </c>
    </row>
    <row r="167" spans="1:5">
      <c r="A167" s="273" t="s">
        <v>1234</v>
      </c>
      <c r="B167" s="274" t="s">
        <v>1235</v>
      </c>
      <c r="C167" s="275">
        <v>62477</v>
      </c>
      <c r="D167" s="275">
        <v>0</v>
      </c>
      <c r="E167" s="275">
        <v>62477</v>
      </c>
    </row>
    <row r="168" spans="1:5">
      <c r="A168" s="273" t="s">
        <v>1236</v>
      </c>
      <c r="B168" s="274" t="s">
        <v>1237</v>
      </c>
      <c r="C168" s="275">
        <v>5761</v>
      </c>
      <c r="D168" s="275">
        <v>0</v>
      </c>
      <c r="E168" s="275">
        <v>5761</v>
      </c>
    </row>
    <row r="169" spans="1:5" ht="39">
      <c r="A169" s="273" t="s">
        <v>1238</v>
      </c>
      <c r="B169" s="274" t="s">
        <v>1239</v>
      </c>
      <c r="C169" s="275">
        <v>1440</v>
      </c>
      <c r="D169" s="275">
        <v>0</v>
      </c>
      <c r="E169" s="275">
        <v>1440</v>
      </c>
    </row>
    <row r="170" spans="1:5">
      <c r="A170" s="273" t="s">
        <v>1240</v>
      </c>
      <c r="B170" s="274" t="s">
        <v>1241</v>
      </c>
      <c r="C170" s="275">
        <v>28200</v>
      </c>
      <c r="D170" s="275">
        <v>0</v>
      </c>
      <c r="E170" s="275">
        <v>28200</v>
      </c>
    </row>
    <row r="171" spans="1:5">
      <c r="A171" s="273" t="s">
        <v>1242</v>
      </c>
      <c r="B171" s="274" t="s">
        <v>1243</v>
      </c>
      <c r="C171" s="275">
        <v>10165</v>
      </c>
      <c r="D171" s="275">
        <v>195</v>
      </c>
      <c r="E171" s="275">
        <v>10360</v>
      </c>
    </row>
    <row r="172" spans="1:5" ht="26.25">
      <c r="A172" s="273" t="s">
        <v>1244</v>
      </c>
      <c r="B172" s="274" t="s">
        <v>1245</v>
      </c>
      <c r="C172" s="275">
        <v>440</v>
      </c>
      <c r="D172" s="275">
        <v>0</v>
      </c>
      <c r="E172" s="275">
        <v>440</v>
      </c>
    </row>
    <row r="173" spans="1:5">
      <c r="A173" s="273" t="s">
        <v>1246</v>
      </c>
      <c r="B173" s="274" t="s">
        <v>1247</v>
      </c>
      <c r="C173" s="275">
        <v>3360</v>
      </c>
      <c r="D173" s="275">
        <v>0</v>
      </c>
      <c r="E173" s="275">
        <v>3360</v>
      </c>
    </row>
    <row r="174" spans="1:5" ht="39">
      <c r="A174" s="273" t="s">
        <v>1248</v>
      </c>
      <c r="B174" s="274" t="s">
        <v>1249</v>
      </c>
      <c r="C174" s="275">
        <v>600</v>
      </c>
      <c r="D174" s="275">
        <v>0</v>
      </c>
      <c r="E174" s="275">
        <v>600</v>
      </c>
    </row>
    <row r="175" spans="1:5">
      <c r="A175" s="273" t="s">
        <v>233</v>
      </c>
      <c r="B175" s="274" t="s">
        <v>234</v>
      </c>
      <c r="C175" s="275">
        <v>7740632</v>
      </c>
      <c r="D175" s="275">
        <v>233356</v>
      </c>
      <c r="E175" s="275">
        <v>7973988</v>
      </c>
    </row>
    <row r="176" spans="1:5" ht="26.25">
      <c r="A176" s="273" t="s">
        <v>235</v>
      </c>
      <c r="B176" s="274" t="s">
        <v>236</v>
      </c>
      <c r="C176" s="275">
        <v>70469</v>
      </c>
      <c r="D176" s="275">
        <v>-14378</v>
      </c>
      <c r="E176" s="275">
        <v>56091</v>
      </c>
    </row>
    <row r="177" spans="1:5" ht="26.25">
      <c r="A177" s="273" t="s">
        <v>1250</v>
      </c>
      <c r="B177" s="274" t="s">
        <v>1251</v>
      </c>
      <c r="C177" s="275">
        <v>20216</v>
      </c>
      <c r="D177" s="275">
        <v>0</v>
      </c>
      <c r="E177" s="275">
        <v>20216</v>
      </c>
    </row>
    <row r="178" spans="1:5">
      <c r="A178" s="273" t="s">
        <v>1252</v>
      </c>
      <c r="B178" s="274" t="s">
        <v>1253</v>
      </c>
      <c r="C178" s="275">
        <v>10535</v>
      </c>
      <c r="D178" s="275">
        <v>0</v>
      </c>
      <c r="E178" s="275">
        <v>10535</v>
      </c>
    </row>
    <row r="179" spans="1:5">
      <c r="A179" s="273" t="s">
        <v>1254</v>
      </c>
      <c r="B179" s="274" t="s">
        <v>1255</v>
      </c>
      <c r="C179" s="275">
        <v>9681</v>
      </c>
      <c r="D179" s="275">
        <v>0</v>
      </c>
      <c r="E179" s="275">
        <v>9681</v>
      </c>
    </row>
    <row r="180" spans="1:5" ht="26.25">
      <c r="A180" s="273" t="s">
        <v>1256</v>
      </c>
      <c r="B180" s="274" t="s">
        <v>1257</v>
      </c>
      <c r="C180" s="275">
        <v>50253</v>
      </c>
      <c r="D180" s="275">
        <v>-14378</v>
      </c>
      <c r="E180" s="275">
        <v>35875</v>
      </c>
    </row>
    <row r="181" spans="1:5">
      <c r="A181" s="273" t="s">
        <v>1252</v>
      </c>
      <c r="B181" s="274" t="s">
        <v>1258</v>
      </c>
      <c r="C181" s="275">
        <v>14683</v>
      </c>
      <c r="D181" s="275">
        <v>3738</v>
      </c>
      <c r="E181" s="275">
        <v>18421</v>
      </c>
    </row>
    <row r="182" spans="1:5" ht="26.25">
      <c r="A182" s="273" t="s">
        <v>1259</v>
      </c>
      <c r="B182" s="274" t="s">
        <v>1260</v>
      </c>
      <c r="C182" s="275">
        <v>35570</v>
      </c>
      <c r="D182" s="275">
        <v>-18116</v>
      </c>
      <c r="E182" s="275">
        <v>17454</v>
      </c>
    </row>
    <row r="183" spans="1:5">
      <c r="A183" s="273" t="s">
        <v>237</v>
      </c>
      <c r="B183" s="274" t="s">
        <v>238</v>
      </c>
      <c r="C183" s="275">
        <v>5205392</v>
      </c>
      <c r="D183" s="275">
        <v>179373</v>
      </c>
      <c r="E183" s="275">
        <v>5384765</v>
      </c>
    </row>
    <row r="184" spans="1:5">
      <c r="A184" s="273" t="s">
        <v>1261</v>
      </c>
      <c r="B184" s="274" t="s">
        <v>1262</v>
      </c>
      <c r="C184" s="275">
        <v>52362</v>
      </c>
      <c r="D184" s="275">
        <v>303</v>
      </c>
      <c r="E184" s="275">
        <v>52665</v>
      </c>
    </row>
    <row r="185" spans="1:5">
      <c r="A185" s="273" t="s">
        <v>1263</v>
      </c>
      <c r="B185" s="274" t="s">
        <v>1264</v>
      </c>
      <c r="C185" s="275">
        <v>1019163</v>
      </c>
      <c r="D185" s="275">
        <v>6102</v>
      </c>
      <c r="E185" s="275">
        <v>1025265</v>
      </c>
    </row>
    <row r="186" spans="1:5">
      <c r="A186" s="273" t="s">
        <v>1265</v>
      </c>
      <c r="B186" s="274" t="s">
        <v>1266</v>
      </c>
      <c r="C186" s="275">
        <v>298423</v>
      </c>
      <c r="D186" s="275">
        <v>2240</v>
      </c>
      <c r="E186" s="275">
        <v>300663</v>
      </c>
    </row>
    <row r="187" spans="1:5">
      <c r="A187" s="273" t="s">
        <v>1267</v>
      </c>
      <c r="B187" s="274" t="s">
        <v>1268</v>
      </c>
      <c r="C187" s="275">
        <v>28781</v>
      </c>
      <c r="D187" s="275">
        <v>200</v>
      </c>
      <c r="E187" s="275">
        <v>28981</v>
      </c>
    </row>
    <row r="188" spans="1:5">
      <c r="A188" s="273" t="s">
        <v>1269</v>
      </c>
      <c r="B188" s="274" t="s">
        <v>1270</v>
      </c>
      <c r="C188" s="275">
        <v>510430</v>
      </c>
      <c r="D188" s="275">
        <v>8412</v>
      </c>
      <c r="E188" s="275">
        <v>518842</v>
      </c>
    </row>
    <row r="189" spans="1:5" ht="39">
      <c r="A189" s="273" t="s">
        <v>1271</v>
      </c>
      <c r="B189" s="274" t="s">
        <v>1272</v>
      </c>
      <c r="C189" s="275">
        <v>181329</v>
      </c>
      <c r="D189" s="275">
        <v>-4750</v>
      </c>
      <c r="E189" s="275">
        <v>176579</v>
      </c>
    </row>
    <row r="190" spans="1:5" ht="26.25">
      <c r="A190" s="273" t="s">
        <v>1273</v>
      </c>
      <c r="B190" s="274" t="s">
        <v>1274</v>
      </c>
      <c r="C190" s="275">
        <v>200</v>
      </c>
      <c r="D190" s="275">
        <v>0</v>
      </c>
      <c r="E190" s="275">
        <v>200</v>
      </c>
    </row>
    <row r="191" spans="1:5" ht="26.25">
      <c r="A191" s="273" t="s">
        <v>1275</v>
      </c>
      <c r="B191" s="274" t="s">
        <v>1276</v>
      </c>
      <c r="C191" s="275">
        <v>1138054</v>
      </c>
      <c r="D191" s="275">
        <v>200749</v>
      </c>
      <c r="E191" s="275">
        <v>1338803</v>
      </c>
    </row>
    <row r="192" spans="1:5" ht="26.25">
      <c r="A192" s="273" t="s">
        <v>1277</v>
      </c>
      <c r="B192" s="274" t="s">
        <v>1278</v>
      </c>
      <c r="C192" s="275">
        <v>356125</v>
      </c>
      <c r="D192" s="275">
        <v>18813</v>
      </c>
      <c r="E192" s="275">
        <v>374938</v>
      </c>
    </row>
    <row r="193" spans="1:5" ht="26.25">
      <c r="A193" s="273" t="s">
        <v>1279</v>
      </c>
      <c r="B193" s="274" t="s">
        <v>1280</v>
      </c>
      <c r="C193" s="275">
        <v>43864</v>
      </c>
      <c r="D193" s="275">
        <v>0</v>
      </c>
      <c r="E193" s="275">
        <v>43864</v>
      </c>
    </row>
    <row r="194" spans="1:5" ht="26.25">
      <c r="A194" s="273" t="s">
        <v>1281</v>
      </c>
      <c r="B194" s="274" t="s">
        <v>1282</v>
      </c>
      <c r="C194" s="275">
        <v>122430</v>
      </c>
      <c r="D194" s="275">
        <v>31492</v>
      </c>
      <c r="E194" s="275">
        <v>153922</v>
      </c>
    </row>
    <row r="195" spans="1:5">
      <c r="A195" s="273" t="s">
        <v>1283</v>
      </c>
      <c r="B195" s="274" t="s">
        <v>1284</v>
      </c>
      <c r="C195" s="275">
        <v>7600</v>
      </c>
      <c r="D195" s="275">
        <v>4490</v>
      </c>
      <c r="E195" s="275">
        <v>12090</v>
      </c>
    </row>
    <row r="196" spans="1:5" ht="26.25">
      <c r="A196" s="273" t="s">
        <v>1285</v>
      </c>
      <c r="B196" s="274" t="s">
        <v>1286</v>
      </c>
      <c r="C196" s="275">
        <v>33531</v>
      </c>
      <c r="D196" s="275">
        <v>71</v>
      </c>
      <c r="E196" s="275">
        <v>33602</v>
      </c>
    </row>
    <row r="197" spans="1:5">
      <c r="A197" s="273" t="s">
        <v>1287</v>
      </c>
      <c r="B197" s="274" t="s">
        <v>1288</v>
      </c>
      <c r="C197" s="275">
        <v>196229</v>
      </c>
      <c r="D197" s="275">
        <v>70582</v>
      </c>
      <c r="E197" s="275">
        <v>266811</v>
      </c>
    </row>
    <row r="198" spans="1:5">
      <c r="A198" s="273" t="s">
        <v>1289</v>
      </c>
      <c r="B198" s="274" t="s">
        <v>1290</v>
      </c>
      <c r="C198" s="275">
        <v>10004</v>
      </c>
      <c r="D198" s="275">
        <v>-28</v>
      </c>
      <c r="E198" s="275">
        <v>9976</v>
      </c>
    </row>
    <row r="199" spans="1:5">
      <c r="A199" s="273" t="s">
        <v>1291</v>
      </c>
      <c r="B199" s="274" t="s">
        <v>1292</v>
      </c>
      <c r="C199" s="275">
        <v>368271</v>
      </c>
      <c r="D199" s="275">
        <v>75329</v>
      </c>
      <c r="E199" s="275">
        <v>443600</v>
      </c>
    </row>
    <row r="200" spans="1:5">
      <c r="A200" s="273" t="s">
        <v>1293</v>
      </c>
      <c r="B200" s="274" t="s">
        <v>1294</v>
      </c>
      <c r="C200" s="275">
        <v>28995</v>
      </c>
      <c r="D200" s="275">
        <v>500</v>
      </c>
      <c r="E200" s="275">
        <v>29495</v>
      </c>
    </row>
    <row r="201" spans="1:5">
      <c r="A201" s="273" t="s">
        <v>1291</v>
      </c>
      <c r="B201" s="274" t="s">
        <v>1295</v>
      </c>
      <c r="C201" s="275">
        <v>339276</v>
      </c>
      <c r="D201" s="275">
        <v>74829</v>
      </c>
      <c r="E201" s="275">
        <v>414105</v>
      </c>
    </row>
    <row r="202" spans="1:5" ht="26.25">
      <c r="A202" s="273" t="s">
        <v>1296</v>
      </c>
      <c r="B202" s="274" t="s">
        <v>1297</v>
      </c>
      <c r="C202" s="275">
        <v>2412091</v>
      </c>
      <c r="D202" s="275">
        <v>-20183</v>
      </c>
      <c r="E202" s="275">
        <v>2391908</v>
      </c>
    </row>
    <row r="203" spans="1:5">
      <c r="A203" s="273" t="s">
        <v>1298</v>
      </c>
      <c r="B203" s="274" t="s">
        <v>1299</v>
      </c>
      <c r="C203" s="275">
        <v>58340</v>
      </c>
      <c r="D203" s="275">
        <v>-8926</v>
      </c>
      <c r="E203" s="275">
        <v>49414</v>
      </c>
    </row>
    <row r="204" spans="1:5">
      <c r="A204" s="273" t="s">
        <v>1300</v>
      </c>
      <c r="B204" s="274" t="s">
        <v>1301</v>
      </c>
      <c r="C204" s="275">
        <v>48697</v>
      </c>
      <c r="D204" s="275">
        <v>0</v>
      </c>
      <c r="E204" s="275">
        <v>48697</v>
      </c>
    </row>
    <row r="205" spans="1:5">
      <c r="A205" s="273" t="s">
        <v>1302</v>
      </c>
      <c r="B205" s="274" t="s">
        <v>1303</v>
      </c>
      <c r="C205" s="275">
        <v>120818</v>
      </c>
      <c r="D205" s="275">
        <v>0</v>
      </c>
      <c r="E205" s="275">
        <v>120818</v>
      </c>
    </row>
    <row r="206" spans="1:5" ht="26.25">
      <c r="A206" s="273" t="s">
        <v>1304</v>
      </c>
      <c r="B206" s="274" t="s">
        <v>1305</v>
      </c>
      <c r="C206" s="275">
        <v>88513</v>
      </c>
      <c r="D206" s="275">
        <v>1406</v>
      </c>
      <c r="E206" s="275">
        <v>89919</v>
      </c>
    </row>
    <row r="207" spans="1:5">
      <c r="A207" s="273" t="s">
        <v>1306</v>
      </c>
      <c r="B207" s="274" t="s">
        <v>1307</v>
      </c>
      <c r="C207" s="275">
        <v>799859</v>
      </c>
      <c r="D207" s="275">
        <v>-12854</v>
      </c>
      <c r="E207" s="275">
        <v>787005</v>
      </c>
    </row>
    <row r="208" spans="1:5">
      <c r="A208" s="273" t="s">
        <v>1308</v>
      </c>
      <c r="B208" s="274" t="s">
        <v>1309</v>
      </c>
      <c r="C208" s="275">
        <v>105000</v>
      </c>
      <c r="D208" s="275">
        <v>-5000</v>
      </c>
      <c r="E208" s="275">
        <v>100000</v>
      </c>
    </row>
    <row r="209" spans="1:5">
      <c r="A209" s="273" t="s">
        <v>1310</v>
      </c>
      <c r="B209" s="274" t="s">
        <v>1311</v>
      </c>
      <c r="C209" s="275">
        <v>92131</v>
      </c>
      <c r="D209" s="275">
        <v>-300</v>
      </c>
      <c r="E209" s="275">
        <v>91831</v>
      </c>
    </row>
    <row r="210" spans="1:5" ht="24.75">
      <c r="A210" s="273" t="s">
        <v>1312</v>
      </c>
      <c r="B210" s="274" t="s">
        <v>1313</v>
      </c>
      <c r="C210" s="275">
        <v>15000</v>
      </c>
      <c r="D210" s="275">
        <v>0</v>
      </c>
      <c r="E210" s="275">
        <v>15000</v>
      </c>
    </row>
    <row r="211" spans="1:5">
      <c r="A211" s="273" t="s">
        <v>1314</v>
      </c>
      <c r="B211" s="274" t="s">
        <v>1315</v>
      </c>
      <c r="C211" s="275">
        <v>68700</v>
      </c>
      <c r="D211" s="275">
        <v>0</v>
      </c>
      <c r="E211" s="275">
        <v>68700</v>
      </c>
    </row>
    <row r="212" spans="1:5">
      <c r="A212" s="273" t="s">
        <v>1316</v>
      </c>
      <c r="B212" s="274" t="s">
        <v>1317</v>
      </c>
      <c r="C212" s="275">
        <v>65000</v>
      </c>
      <c r="D212" s="275">
        <v>-19852</v>
      </c>
      <c r="E212" s="275">
        <v>45148</v>
      </c>
    </row>
    <row r="213" spans="1:5">
      <c r="A213" s="273" t="s">
        <v>1318</v>
      </c>
      <c r="B213" s="274" t="s">
        <v>1319</v>
      </c>
      <c r="C213" s="275">
        <v>321657</v>
      </c>
      <c r="D213" s="275">
        <v>6164</v>
      </c>
      <c r="E213" s="275">
        <v>327821</v>
      </c>
    </row>
    <row r="214" spans="1:5">
      <c r="A214" s="273" t="s">
        <v>1320</v>
      </c>
      <c r="B214" s="274" t="s">
        <v>1321</v>
      </c>
      <c r="C214" s="275">
        <v>24117</v>
      </c>
      <c r="D214" s="275">
        <v>-6566</v>
      </c>
      <c r="E214" s="275">
        <v>17551</v>
      </c>
    </row>
    <row r="215" spans="1:5">
      <c r="A215" s="273" t="s">
        <v>1322</v>
      </c>
      <c r="B215" s="274" t="s">
        <v>1323</v>
      </c>
      <c r="C215" s="275">
        <v>14970</v>
      </c>
      <c r="D215" s="275">
        <v>-300</v>
      </c>
      <c r="E215" s="275">
        <v>14670</v>
      </c>
    </row>
    <row r="216" spans="1:5">
      <c r="A216" s="273" t="s">
        <v>1324</v>
      </c>
      <c r="B216" s="274" t="s">
        <v>1325</v>
      </c>
      <c r="C216" s="275">
        <v>150</v>
      </c>
      <c r="D216" s="275">
        <v>0</v>
      </c>
      <c r="E216" s="275">
        <v>150</v>
      </c>
    </row>
    <row r="217" spans="1:5">
      <c r="A217" s="273" t="s">
        <v>1326</v>
      </c>
      <c r="B217" s="274" t="s">
        <v>1327</v>
      </c>
      <c r="C217" s="275">
        <v>39124</v>
      </c>
      <c r="D217" s="275">
        <v>0</v>
      </c>
      <c r="E217" s="275">
        <v>39124</v>
      </c>
    </row>
    <row r="218" spans="1:5">
      <c r="A218" s="273" t="s">
        <v>1328</v>
      </c>
      <c r="B218" s="274" t="s">
        <v>1329</v>
      </c>
      <c r="C218" s="275">
        <v>12600</v>
      </c>
      <c r="D218" s="275">
        <v>0</v>
      </c>
      <c r="E218" s="275">
        <v>12600</v>
      </c>
    </row>
    <row r="219" spans="1:5">
      <c r="A219" s="273" t="s">
        <v>1330</v>
      </c>
      <c r="B219" s="274" t="s">
        <v>1331</v>
      </c>
      <c r="C219" s="275">
        <v>41410</v>
      </c>
      <c r="D219" s="275">
        <v>13000</v>
      </c>
      <c r="E219" s="275">
        <v>54410</v>
      </c>
    </row>
    <row r="220" spans="1:5">
      <c r="A220" s="273" t="s">
        <v>1332</v>
      </c>
      <c r="B220" s="274" t="s">
        <v>1333</v>
      </c>
      <c r="C220" s="275">
        <v>7892</v>
      </c>
      <c r="D220" s="275">
        <v>0</v>
      </c>
      <c r="E220" s="275">
        <v>7892</v>
      </c>
    </row>
    <row r="221" spans="1:5" ht="26.25">
      <c r="A221" s="273" t="s">
        <v>1334</v>
      </c>
      <c r="B221" s="274" t="s">
        <v>1335</v>
      </c>
      <c r="C221" s="275">
        <v>863040</v>
      </c>
      <c r="D221" s="275">
        <v>0</v>
      </c>
      <c r="E221" s="275">
        <v>863040</v>
      </c>
    </row>
    <row r="222" spans="1:5" ht="26.25">
      <c r="A222" s="273" t="s">
        <v>1336</v>
      </c>
      <c r="B222" s="274" t="s">
        <v>1337</v>
      </c>
      <c r="C222" s="275">
        <v>341193</v>
      </c>
      <c r="D222" s="275">
        <v>0</v>
      </c>
      <c r="E222" s="275">
        <v>341193</v>
      </c>
    </row>
    <row r="223" spans="1:5">
      <c r="A223" s="273" t="s">
        <v>1338</v>
      </c>
      <c r="B223" s="274" t="s">
        <v>1339</v>
      </c>
      <c r="C223" s="275">
        <v>18393</v>
      </c>
      <c r="D223" s="275">
        <v>906</v>
      </c>
      <c r="E223" s="275">
        <v>19299</v>
      </c>
    </row>
    <row r="224" spans="1:5" ht="26.25">
      <c r="A224" s="273" t="s">
        <v>1340</v>
      </c>
      <c r="B224" s="274" t="s">
        <v>1341</v>
      </c>
      <c r="C224" s="275">
        <v>65346</v>
      </c>
      <c r="D224" s="275">
        <v>-715</v>
      </c>
      <c r="E224" s="275">
        <v>64631</v>
      </c>
    </row>
    <row r="225" spans="1:5">
      <c r="A225" s="273" t="s">
        <v>1342</v>
      </c>
      <c r="B225" s="274" t="s">
        <v>1343</v>
      </c>
      <c r="C225" s="275">
        <v>235767</v>
      </c>
      <c r="D225" s="275">
        <v>435</v>
      </c>
      <c r="E225" s="275">
        <v>236202</v>
      </c>
    </row>
    <row r="226" spans="1:5">
      <c r="A226" s="273" t="s">
        <v>1344</v>
      </c>
      <c r="B226" s="274" t="s">
        <v>1345</v>
      </c>
      <c r="C226" s="275">
        <v>159646</v>
      </c>
      <c r="D226" s="275">
        <v>1159</v>
      </c>
      <c r="E226" s="275">
        <v>160805</v>
      </c>
    </row>
    <row r="227" spans="1:5">
      <c r="A227" s="273" t="s">
        <v>1346</v>
      </c>
      <c r="B227" s="274" t="s">
        <v>1347</v>
      </c>
      <c r="C227" s="275">
        <v>4334</v>
      </c>
      <c r="D227" s="275">
        <v>0</v>
      </c>
      <c r="E227" s="275">
        <v>4334</v>
      </c>
    </row>
    <row r="228" spans="1:5">
      <c r="A228" s="273" t="s">
        <v>1348</v>
      </c>
      <c r="B228" s="274" t="s">
        <v>1349</v>
      </c>
      <c r="C228" s="275">
        <v>84458</v>
      </c>
      <c r="D228" s="275">
        <v>-1700</v>
      </c>
      <c r="E228" s="275">
        <v>82758</v>
      </c>
    </row>
    <row r="229" spans="1:5">
      <c r="A229" s="273" t="s">
        <v>1350</v>
      </c>
      <c r="B229" s="274" t="s">
        <v>1351</v>
      </c>
      <c r="C229" s="275">
        <v>6776</v>
      </c>
      <c r="D229" s="275">
        <v>0</v>
      </c>
      <c r="E229" s="275">
        <v>6776</v>
      </c>
    </row>
    <row r="230" spans="1:5">
      <c r="A230" s="273" t="s">
        <v>1352</v>
      </c>
      <c r="B230" s="274" t="s">
        <v>1353</v>
      </c>
      <c r="C230" s="275">
        <v>63522</v>
      </c>
      <c r="D230" s="275">
        <v>2859</v>
      </c>
      <c r="E230" s="275">
        <v>66381</v>
      </c>
    </row>
    <row r="231" spans="1:5">
      <c r="A231" s="273" t="s">
        <v>1354</v>
      </c>
      <c r="B231" s="274" t="s">
        <v>1355</v>
      </c>
      <c r="C231" s="275">
        <v>556</v>
      </c>
      <c r="D231" s="275">
        <v>0</v>
      </c>
      <c r="E231" s="275">
        <v>556</v>
      </c>
    </row>
    <row r="232" spans="1:5">
      <c r="A232" s="273" t="s">
        <v>1356</v>
      </c>
      <c r="B232" s="274" t="s">
        <v>1357</v>
      </c>
      <c r="C232" s="275">
        <v>161555</v>
      </c>
      <c r="D232" s="275">
        <v>-9192</v>
      </c>
      <c r="E232" s="275">
        <v>152363</v>
      </c>
    </row>
    <row r="233" spans="1:5">
      <c r="A233" s="273" t="s">
        <v>1358</v>
      </c>
      <c r="B233" s="274" t="s">
        <v>1359</v>
      </c>
      <c r="C233" s="275">
        <v>2300</v>
      </c>
      <c r="D233" s="275">
        <v>0</v>
      </c>
      <c r="E233" s="275">
        <v>2300</v>
      </c>
    </row>
    <row r="234" spans="1:5">
      <c r="A234" s="273" t="s">
        <v>1360</v>
      </c>
      <c r="B234" s="274" t="s">
        <v>1361</v>
      </c>
      <c r="C234" s="275">
        <v>2350</v>
      </c>
      <c r="D234" s="275">
        <v>200</v>
      </c>
      <c r="E234" s="275">
        <v>2550</v>
      </c>
    </row>
    <row r="235" spans="1:5">
      <c r="A235" s="273" t="s">
        <v>1362</v>
      </c>
      <c r="B235" s="274" t="s">
        <v>1363</v>
      </c>
      <c r="C235" s="275">
        <v>155905</v>
      </c>
      <c r="D235" s="275">
        <v>-9392</v>
      </c>
      <c r="E235" s="275">
        <v>146513</v>
      </c>
    </row>
    <row r="236" spans="1:5" ht="26.25">
      <c r="A236" s="273" t="s">
        <v>1364</v>
      </c>
      <c r="B236" s="274" t="s">
        <v>1365</v>
      </c>
      <c r="C236" s="275">
        <v>1000</v>
      </c>
      <c r="D236" s="275">
        <v>0</v>
      </c>
      <c r="E236" s="275">
        <v>1000</v>
      </c>
    </row>
    <row r="237" spans="1:5" ht="39">
      <c r="A237" s="273" t="s">
        <v>1366</v>
      </c>
      <c r="B237" s="274" t="s">
        <v>1367</v>
      </c>
      <c r="C237" s="275">
        <v>26754</v>
      </c>
      <c r="D237" s="275">
        <v>0</v>
      </c>
      <c r="E237" s="275">
        <v>26754</v>
      </c>
    </row>
    <row r="238" spans="1:5" ht="26.25">
      <c r="A238" s="273" t="s">
        <v>239</v>
      </c>
      <c r="B238" s="274" t="s">
        <v>240</v>
      </c>
      <c r="C238" s="275">
        <v>2311459</v>
      </c>
      <c r="D238" s="275">
        <v>68346</v>
      </c>
      <c r="E238" s="275">
        <v>2379805</v>
      </c>
    </row>
    <row r="239" spans="1:5" ht="26.25">
      <c r="A239" s="273" t="s">
        <v>1368</v>
      </c>
      <c r="B239" s="274" t="s">
        <v>1369</v>
      </c>
      <c r="C239" s="275">
        <v>559184</v>
      </c>
      <c r="D239" s="275">
        <v>22858</v>
      </c>
      <c r="E239" s="275">
        <v>582042</v>
      </c>
    </row>
    <row r="240" spans="1:5">
      <c r="A240" s="273" t="s">
        <v>1370</v>
      </c>
      <c r="B240" s="274" t="s">
        <v>1371</v>
      </c>
      <c r="C240" s="275">
        <v>44428</v>
      </c>
      <c r="D240" s="275">
        <v>3642</v>
      </c>
      <c r="E240" s="275">
        <v>48070</v>
      </c>
    </row>
    <row r="241" spans="1:5">
      <c r="A241" s="273" t="s">
        <v>1372</v>
      </c>
      <c r="B241" s="274" t="s">
        <v>1373</v>
      </c>
      <c r="C241" s="275">
        <v>327384</v>
      </c>
      <c r="D241" s="275">
        <v>-575</v>
      </c>
      <c r="E241" s="275">
        <v>326809</v>
      </c>
    </row>
    <row r="242" spans="1:5">
      <c r="A242" s="273" t="s">
        <v>1374</v>
      </c>
      <c r="B242" s="274" t="s">
        <v>1375</v>
      </c>
      <c r="C242" s="275">
        <v>4567</v>
      </c>
      <c r="D242" s="275">
        <v>0</v>
      </c>
      <c r="E242" s="275">
        <v>4567</v>
      </c>
    </row>
    <row r="243" spans="1:5" ht="39">
      <c r="A243" s="273" t="s">
        <v>1376</v>
      </c>
      <c r="B243" s="274" t="s">
        <v>1377</v>
      </c>
      <c r="C243" s="275">
        <v>182805</v>
      </c>
      <c r="D243" s="275">
        <v>19791</v>
      </c>
      <c r="E243" s="275">
        <v>202596</v>
      </c>
    </row>
    <row r="244" spans="1:5">
      <c r="A244" s="273" t="s">
        <v>1378</v>
      </c>
      <c r="B244" s="274" t="s">
        <v>1379</v>
      </c>
      <c r="C244" s="275">
        <v>300</v>
      </c>
      <c r="D244" s="275">
        <v>0</v>
      </c>
      <c r="E244" s="275">
        <v>300</v>
      </c>
    </row>
    <row r="245" spans="1:5">
      <c r="A245" s="273" t="s">
        <v>1380</v>
      </c>
      <c r="B245" s="274" t="s">
        <v>1381</v>
      </c>
      <c r="C245" s="275">
        <v>33359</v>
      </c>
      <c r="D245" s="275">
        <v>-1727</v>
      </c>
      <c r="E245" s="275">
        <v>31632</v>
      </c>
    </row>
    <row r="246" spans="1:5">
      <c r="A246" s="273" t="s">
        <v>1382</v>
      </c>
      <c r="B246" s="274" t="s">
        <v>1383</v>
      </c>
      <c r="C246" s="275">
        <v>13590</v>
      </c>
      <c r="D246" s="275">
        <v>-200</v>
      </c>
      <c r="E246" s="275">
        <v>13390</v>
      </c>
    </row>
    <row r="247" spans="1:5" ht="26.25">
      <c r="A247" s="273" t="s">
        <v>1384</v>
      </c>
      <c r="B247" s="274" t="s">
        <v>1385</v>
      </c>
      <c r="C247" s="275">
        <v>93123</v>
      </c>
      <c r="D247" s="275">
        <v>21924</v>
      </c>
      <c r="E247" s="275">
        <v>115047</v>
      </c>
    </row>
    <row r="248" spans="1:5">
      <c r="A248" s="273" t="s">
        <v>1386</v>
      </c>
      <c r="B248" s="274" t="s">
        <v>1387</v>
      </c>
      <c r="C248" s="275">
        <v>28021</v>
      </c>
      <c r="D248" s="275">
        <v>-233</v>
      </c>
      <c r="E248" s="275">
        <v>27788</v>
      </c>
    </row>
    <row r="249" spans="1:5">
      <c r="A249" s="273" t="s">
        <v>1388</v>
      </c>
      <c r="B249" s="274" t="s">
        <v>1389</v>
      </c>
      <c r="C249" s="275">
        <v>14412</v>
      </c>
      <c r="D249" s="275">
        <v>27</v>
      </c>
      <c r="E249" s="275">
        <v>14439</v>
      </c>
    </row>
    <row r="250" spans="1:5">
      <c r="A250" s="273" t="s">
        <v>1390</v>
      </c>
      <c r="B250" s="274" t="s">
        <v>1391</v>
      </c>
      <c r="C250" s="275">
        <v>551839</v>
      </c>
      <c r="D250" s="275">
        <v>16168</v>
      </c>
      <c r="E250" s="275">
        <v>568007</v>
      </c>
    </row>
    <row r="251" spans="1:5">
      <c r="A251" s="273" t="s">
        <v>1392</v>
      </c>
      <c r="B251" s="274" t="s">
        <v>1393</v>
      </c>
      <c r="C251" s="275">
        <v>296890</v>
      </c>
      <c r="D251" s="275">
        <v>16427</v>
      </c>
      <c r="E251" s="275">
        <v>313317</v>
      </c>
    </row>
    <row r="252" spans="1:5">
      <c r="A252" s="273" t="s">
        <v>1394</v>
      </c>
      <c r="B252" s="274" t="s">
        <v>1395</v>
      </c>
      <c r="C252" s="275">
        <v>254929</v>
      </c>
      <c r="D252" s="275">
        <v>-259</v>
      </c>
      <c r="E252" s="275">
        <v>254670</v>
      </c>
    </row>
    <row r="253" spans="1:5">
      <c r="A253" s="273" t="s">
        <v>1394</v>
      </c>
      <c r="B253" s="274" t="s">
        <v>1396</v>
      </c>
      <c r="C253" s="275">
        <v>233919</v>
      </c>
      <c r="D253" s="275">
        <v>-233</v>
      </c>
      <c r="E253" s="275">
        <v>233686</v>
      </c>
    </row>
    <row r="254" spans="1:5">
      <c r="A254" s="273" t="s">
        <v>1397</v>
      </c>
      <c r="B254" s="274" t="s">
        <v>1398</v>
      </c>
      <c r="C254" s="275">
        <v>21010</v>
      </c>
      <c r="D254" s="275">
        <v>-26</v>
      </c>
      <c r="E254" s="275">
        <v>20984</v>
      </c>
    </row>
    <row r="255" spans="1:5">
      <c r="A255" s="273" t="s">
        <v>1399</v>
      </c>
      <c r="B255" s="274" t="s">
        <v>1400</v>
      </c>
      <c r="C255" s="275">
        <v>20</v>
      </c>
      <c r="D255" s="275">
        <v>0</v>
      </c>
      <c r="E255" s="275">
        <v>20</v>
      </c>
    </row>
    <row r="256" spans="1:5" ht="39">
      <c r="A256" s="273" t="s">
        <v>1401</v>
      </c>
      <c r="B256" s="274" t="s">
        <v>1402</v>
      </c>
      <c r="C256" s="275">
        <v>38448</v>
      </c>
      <c r="D256" s="275">
        <v>-360</v>
      </c>
      <c r="E256" s="275">
        <v>38088</v>
      </c>
    </row>
    <row r="257" spans="1:5">
      <c r="A257" s="273" t="s">
        <v>1403</v>
      </c>
      <c r="B257" s="274" t="s">
        <v>1404</v>
      </c>
      <c r="C257" s="275">
        <v>37948</v>
      </c>
      <c r="D257" s="275">
        <v>-360</v>
      </c>
      <c r="E257" s="275">
        <v>37588</v>
      </c>
    </row>
    <row r="258" spans="1:5" ht="26.25">
      <c r="A258" s="273" t="s">
        <v>1405</v>
      </c>
      <c r="B258" s="274" t="s">
        <v>1406</v>
      </c>
      <c r="C258" s="275">
        <v>500</v>
      </c>
      <c r="D258" s="275">
        <v>0</v>
      </c>
      <c r="E258" s="275">
        <v>500</v>
      </c>
    </row>
    <row r="259" spans="1:5">
      <c r="A259" s="273" t="s">
        <v>1407</v>
      </c>
      <c r="B259" s="274" t="s">
        <v>1408</v>
      </c>
      <c r="C259" s="275">
        <v>289690</v>
      </c>
      <c r="D259" s="275">
        <v>-2274</v>
      </c>
      <c r="E259" s="275">
        <v>287416</v>
      </c>
    </row>
    <row r="260" spans="1:5">
      <c r="A260" s="273" t="s">
        <v>1409</v>
      </c>
      <c r="B260" s="274" t="s">
        <v>1410</v>
      </c>
      <c r="C260" s="275">
        <v>26738</v>
      </c>
      <c r="D260" s="275">
        <v>-1274</v>
      </c>
      <c r="E260" s="275">
        <v>25464</v>
      </c>
    </row>
    <row r="261" spans="1:5">
      <c r="A261" s="273" t="s">
        <v>1411</v>
      </c>
      <c r="B261" s="274" t="s">
        <v>1412</v>
      </c>
      <c r="C261" s="275">
        <v>93993</v>
      </c>
      <c r="D261" s="275">
        <v>-8387</v>
      </c>
      <c r="E261" s="275">
        <v>85606</v>
      </c>
    </row>
    <row r="262" spans="1:5">
      <c r="A262" s="273" t="s">
        <v>1413</v>
      </c>
      <c r="B262" s="274" t="s">
        <v>1414</v>
      </c>
      <c r="C262" s="275">
        <v>168959</v>
      </c>
      <c r="D262" s="275">
        <v>7387</v>
      </c>
      <c r="E262" s="275">
        <v>176346</v>
      </c>
    </row>
    <row r="263" spans="1:5" ht="26.25">
      <c r="A263" s="273" t="s">
        <v>1415</v>
      </c>
      <c r="B263" s="274" t="s">
        <v>1416</v>
      </c>
      <c r="C263" s="275">
        <v>828090</v>
      </c>
      <c r="D263" s="275">
        <v>-482</v>
      </c>
      <c r="E263" s="275">
        <v>827608</v>
      </c>
    </row>
    <row r="264" spans="1:5">
      <c r="A264" s="273" t="s">
        <v>1417</v>
      </c>
      <c r="B264" s="274" t="s">
        <v>1418</v>
      </c>
      <c r="C264" s="275">
        <v>27787</v>
      </c>
      <c r="D264" s="275">
        <v>1490</v>
      </c>
      <c r="E264" s="275">
        <v>29277</v>
      </c>
    </row>
    <row r="265" spans="1:5">
      <c r="A265" s="273" t="s">
        <v>1419</v>
      </c>
      <c r="B265" s="274" t="s">
        <v>1420</v>
      </c>
      <c r="C265" s="275">
        <v>4994</v>
      </c>
      <c r="D265" s="275">
        <v>-96</v>
      </c>
      <c r="E265" s="275">
        <v>4898</v>
      </c>
    </row>
    <row r="266" spans="1:5">
      <c r="A266" s="273" t="s">
        <v>1421</v>
      </c>
      <c r="B266" s="274" t="s">
        <v>1422</v>
      </c>
      <c r="C266" s="275">
        <v>707511</v>
      </c>
      <c r="D266" s="275">
        <v>-21</v>
      </c>
      <c r="E266" s="275">
        <v>707490</v>
      </c>
    </row>
    <row r="267" spans="1:5">
      <c r="A267" s="273" t="s">
        <v>1423</v>
      </c>
      <c r="B267" s="274" t="s">
        <v>1424</v>
      </c>
      <c r="C267" s="275">
        <v>2855</v>
      </c>
      <c r="D267" s="275">
        <v>-105</v>
      </c>
      <c r="E267" s="275">
        <v>2750</v>
      </c>
    </row>
    <row r="268" spans="1:5">
      <c r="A268" s="273" t="s">
        <v>1425</v>
      </c>
      <c r="B268" s="274" t="s">
        <v>1426</v>
      </c>
      <c r="C268" s="275">
        <v>13508</v>
      </c>
      <c r="D268" s="275">
        <v>0</v>
      </c>
      <c r="E268" s="275">
        <v>13508</v>
      </c>
    </row>
    <row r="269" spans="1:5" ht="39">
      <c r="A269" s="273" t="s">
        <v>1427</v>
      </c>
      <c r="B269" s="274" t="s">
        <v>1428</v>
      </c>
      <c r="C269" s="275">
        <v>71435</v>
      </c>
      <c r="D269" s="275">
        <v>-1750</v>
      </c>
      <c r="E269" s="275">
        <v>69685</v>
      </c>
    </row>
    <row r="270" spans="1:5">
      <c r="A270" s="273" t="s">
        <v>1429</v>
      </c>
      <c r="B270" s="274" t="s">
        <v>1430</v>
      </c>
      <c r="C270" s="275">
        <v>41758</v>
      </c>
      <c r="D270" s="275">
        <v>32647</v>
      </c>
      <c r="E270" s="275">
        <v>74405</v>
      </c>
    </row>
    <row r="271" spans="1:5">
      <c r="A271" s="273" t="s">
        <v>1431</v>
      </c>
      <c r="B271" s="274" t="s">
        <v>1432</v>
      </c>
      <c r="C271" s="275">
        <v>200</v>
      </c>
      <c r="D271" s="275">
        <v>0</v>
      </c>
      <c r="E271" s="275">
        <v>200</v>
      </c>
    </row>
    <row r="272" spans="1:5">
      <c r="A272" s="273" t="s">
        <v>1433</v>
      </c>
      <c r="B272" s="274" t="s">
        <v>1434</v>
      </c>
      <c r="C272" s="275">
        <v>200</v>
      </c>
      <c r="D272" s="275">
        <v>0</v>
      </c>
      <c r="E272" s="275">
        <v>200</v>
      </c>
    </row>
    <row r="273" spans="1:5">
      <c r="A273" s="273" t="s">
        <v>1435</v>
      </c>
      <c r="B273" s="274" t="s">
        <v>1436</v>
      </c>
      <c r="C273" s="275">
        <v>2250</v>
      </c>
      <c r="D273" s="275">
        <v>-211</v>
      </c>
      <c r="E273" s="275">
        <v>2039</v>
      </c>
    </row>
    <row r="274" spans="1:5">
      <c r="A274" s="273" t="s">
        <v>241</v>
      </c>
      <c r="B274" s="274" t="s">
        <v>242</v>
      </c>
      <c r="C274" s="275">
        <v>19936</v>
      </c>
      <c r="D274" s="275">
        <v>0</v>
      </c>
      <c r="E274" s="275">
        <v>19936</v>
      </c>
    </row>
    <row r="275" spans="1:5" ht="26.25">
      <c r="A275" s="273" t="s">
        <v>243</v>
      </c>
      <c r="B275" s="274" t="s">
        <v>244</v>
      </c>
      <c r="C275" s="275">
        <v>133376</v>
      </c>
      <c r="D275" s="275">
        <v>15</v>
      </c>
      <c r="E275" s="275">
        <v>133391</v>
      </c>
    </row>
    <row r="276" spans="1:5">
      <c r="A276" s="273" t="s">
        <v>1437</v>
      </c>
      <c r="B276" s="274" t="s">
        <v>1438</v>
      </c>
      <c r="C276" s="275">
        <v>133376</v>
      </c>
      <c r="D276" s="275">
        <v>15</v>
      </c>
      <c r="E276" s="275">
        <v>133391</v>
      </c>
    </row>
    <row r="277" spans="1:5" ht="26.25">
      <c r="A277" s="273" t="s">
        <v>1439</v>
      </c>
      <c r="B277" s="274" t="s">
        <v>1440</v>
      </c>
      <c r="C277" s="275">
        <v>100000</v>
      </c>
      <c r="D277" s="275">
        <v>0</v>
      </c>
      <c r="E277" s="275">
        <v>100000</v>
      </c>
    </row>
    <row r="278" spans="1:5">
      <c r="A278" s="273" t="s">
        <v>1441</v>
      </c>
      <c r="B278" s="274" t="s">
        <v>1442</v>
      </c>
      <c r="C278" s="275">
        <v>10101</v>
      </c>
      <c r="D278" s="275">
        <v>0</v>
      </c>
      <c r="E278" s="275">
        <v>10101</v>
      </c>
    </row>
    <row r="279" spans="1:5" ht="26.25">
      <c r="A279" s="273" t="s">
        <v>1443</v>
      </c>
      <c r="B279" s="274" t="s">
        <v>1444</v>
      </c>
      <c r="C279" s="275">
        <v>23275</v>
      </c>
      <c r="D279" s="275">
        <v>15</v>
      </c>
      <c r="E279" s="275">
        <v>23290</v>
      </c>
    </row>
    <row r="280" spans="1:5">
      <c r="A280" s="273" t="s">
        <v>245</v>
      </c>
      <c r="B280" s="274" t="s">
        <v>246</v>
      </c>
      <c r="C280" s="275">
        <v>297254</v>
      </c>
      <c r="D280" s="275">
        <v>167546</v>
      </c>
      <c r="E280" s="275">
        <v>464800</v>
      </c>
    </row>
    <row r="281" spans="1:5" ht="26.25">
      <c r="A281" s="273" t="s">
        <v>247</v>
      </c>
      <c r="B281" s="274" t="s">
        <v>248</v>
      </c>
      <c r="C281" s="275">
        <v>297254</v>
      </c>
      <c r="D281" s="275">
        <v>167546</v>
      </c>
      <c r="E281" s="275">
        <v>464800</v>
      </c>
    </row>
    <row r="282" spans="1:5" ht="39">
      <c r="A282" s="273" t="s">
        <v>1445</v>
      </c>
      <c r="B282" s="274" t="s">
        <v>1446</v>
      </c>
      <c r="C282" s="275">
        <v>197254</v>
      </c>
      <c r="D282" s="275">
        <v>-1000</v>
      </c>
      <c r="E282" s="275">
        <v>196254</v>
      </c>
    </row>
    <row r="283" spans="1:5" ht="39">
      <c r="A283" s="273" t="s">
        <v>1447</v>
      </c>
      <c r="B283" s="274" t="s">
        <v>1448</v>
      </c>
      <c r="C283" s="275">
        <v>30000</v>
      </c>
      <c r="D283" s="275">
        <v>0</v>
      </c>
      <c r="E283" s="275">
        <v>30000</v>
      </c>
    </row>
    <row r="284" spans="1:5" ht="26.25">
      <c r="A284" s="273" t="s">
        <v>1449</v>
      </c>
      <c r="B284" s="274" t="s">
        <v>1450</v>
      </c>
      <c r="C284" s="275">
        <v>167254</v>
      </c>
      <c r="D284" s="275">
        <v>-1000</v>
      </c>
      <c r="E284" s="275">
        <v>166254</v>
      </c>
    </row>
    <row r="285" spans="1:5" ht="64.5">
      <c r="A285" s="273" t="s">
        <v>1451</v>
      </c>
      <c r="B285" s="274" t="s">
        <v>1452</v>
      </c>
      <c r="C285" s="275">
        <v>100000</v>
      </c>
      <c r="D285" s="275">
        <v>168546</v>
      </c>
      <c r="E285" s="275">
        <v>268546</v>
      </c>
    </row>
    <row r="286" spans="1:5" ht="64.5">
      <c r="A286" s="273" t="s">
        <v>1453</v>
      </c>
      <c r="B286" s="274" t="s">
        <v>1454</v>
      </c>
      <c r="C286" s="275">
        <v>100000</v>
      </c>
      <c r="D286" s="275">
        <v>168546</v>
      </c>
      <c r="E286" s="275">
        <v>268546</v>
      </c>
    </row>
    <row r="287" spans="1:5">
      <c r="A287" s="273" t="s">
        <v>249</v>
      </c>
      <c r="B287" s="274" t="s">
        <v>250</v>
      </c>
      <c r="C287" s="275">
        <v>589181</v>
      </c>
      <c r="D287" s="275">
        <v>6000</v>
      </c>
      <c r="E287" s="275">
        <v>595181</v>
      </c>
    </row>
    <row r="288" spans="1:5">
      <c r="A288" s="273" t="s">
        <v>251</v>
      </c>
      <c r="B288" s="274" t="s">
        <v>252</v>
      </c>
      <c r="C288" s="275">
        <v>589181</v>
      </c>
      <c r="D288" s="275">
        <v>6000</v>
      </c>
      <c r="E288" s="275">
        <v>595181</v>
      </c>
    </row>
    <row r="289" spans="1:5">
      <c r="A289" s="273" t="s">
        <v>1455</v>
      </c>
      <c r="B289" s="274" t="s">
        <v>1456</v>
      </c>
      <c r="C289" s="275">
        <v>589181</v>
      </c>
      <c r="D289" s="275">
        <v>6000</v>
      </c>
      <c r="E289" s="275">
        <v>595181</v>
      </c>
    </row>
    <row r="290" spans="1:5" ht="39">
      <c r="A290" s="273" t="s">
        <v>1457</v>
      </c>
      <c r="B290" s="274" t="s">
        <v>1458</v>
      </c>
      <c r="C290" s="275">
        <v>589181</v>
      </c>
      <c r="D290" s="275">
        <v>6000</v>
      </c>
      <c r="E290" s="275">
        <v>595181</v>
      </c>
    </row>
    <row r="291" spans="1:5">
      <c r="A291" s="273" t="s">
        <v>253</v>
      </c>
      <c r="B291" s="274" t="s">
        <v>254</v>
      </c>
      <c r="C291" s="275">
        <v>10462567</v>
      </c>
      <c r="D291" s="275">
        <v>404309</v>
      </c>
      <c r="E291" s="275">
        <v>10866876</v>
      </c>
    </row>
    <row r="292" spans="1:5">
      <c r="A292" s="273" t="s">
        <v>255</v>
      </c>
      <c r="B292" s="274" t="s">
        <v>256</v>
      </c>
      <c r="C292" s="275">
        <v>20715</v>
      </c>
      <c r="D292" s="275">
        <v>724</v>
      </c>
      <c r="E292" s="275">
        <v>21439</v>
      </c>
    </row>
    <row r="293" spans="1:5" ht="26.25">
      <c r="A293" s="273" t="s">
        <v>1459</v>
      </c>
      <c r="B293" s="274" t="s">
        <v>1460</v>
      </c>
      <c r="C293" s="275">
        <v>20715</v>
      </c>
      <c r="D293" s="275">
        <v>300</v>
      </c>
      <c r="E293" s="275">
        <v>21015</v>
      </c>
    </row>
    <row r="294" spans="1:5">
      <c r="A294" s="273" t="s">
        <v>1461</v>
      </c>
      <c r="B294" s="274" t="s">
        <v>1462</v>
      </c>
      <c r="C294" s="275">
        <v>0</v>
      </c>
      <c r="D294" s="275">
        <v>424</v>
      </c>
      <c r="E294" s="275">
        <v>424</v>
      </c>
    </row>
    <row r="295" spans="1:5">
      <c r="A295" s="273" t="s">
        <v>257</v>
      </c>
      <c r="B295" s="274" t="s">
        <v>258</v>
      </c>
      <c r="C295" s="275">
        <v>10441852</v>
      </c>
      <c r="D295" s="275">
        <v>403585</v>
      </c>
      <c r="E295" s="275">
        <v>10845437</v>
      </c>
    </row>
    <row r="296" spans="1:5">
      <c r="A296" s="273" t="s">
        <v>1463</v>
      </c>
      <c r="B296" s="274" t="s">
        <v>1464</v>
      </c>
      <c r="C296" s="275">
        <v>8250</v>
      </c>
      <c r="D296" s="275">
        <v>5000</v>
      </c>
      <c r="E296" s="275">
        <v>13250</v>
      </c>
    </row>
    <row r="297" spans="1:5">
      <c r="A297" s="273" t="s">
        <v>1465</v>
      </c>
      <c r="B297" s="274" t="s">
        <v>1466</v>
      </c>
      <c r="C297" s="275">
        <v>7000</v>
      </c>
      <c r="D297" s="275">
        <v>5000</v>
      </c>
      <c r="E297" s="275">
        <v>12000</v>
      </c>
    </row>
    <row r="298" spans="1:5">
      <c r="A298" s="273" t="s">
        <v>1467</v>
      </c>
      <c r="B298" s="274" t="s">
        <v>1468</v>
      </c>
      <c r="C298" s="275">
        <v>1250</v>
      </c>
      <c r="D298" s="275">
        <v>0</v>
      </c>
      <c r="E298" s="275">
        <v>1250</v>
      </c>
    </row>
    <row r="299" spans="1:5">
      <c r="A299" s="273" t="s">
        <v>1469</v>
      </c>
      <c r="B299" s="274" t="s">
        <v>1470</v>
      </c>
      <c r="C299" s="275">
        <v>780855</v>
      </c>
      <c r="D299" s="275">
        <v>65796</v>
      </c>
      <c r="E299" s="275">
        <v>846651</v>
      </c>
    </row>
    <row r="300" spans="1:5">
      <c r="A300" s="273" t="s">
        <v>1471</v>
      </c>
      <c r="B300" s="274" t="s">
        <v>1472</v>
      </c>
      <c r="C300" s="275">
        <v>279185</v>
      </c>
      <c r="D300" s="275">
        <v>1911</v>
      </c>
      <c r="E300" s="275">
        <v>281096</v>
      </c>
    </row>
    <row r="301" spans="1:5">
      <c r="A301" s="273" t="s">
        <v>1473</v>
      </c>
      <c r="B301" s="274" t="s">
        <v>1474</v>
      </c>
      <c r="C301" s="275">
        <v>63218</v>
      </c>
      <c r="D301" s="275">
        <v>26185</v>
      </c>
      <c r="E301" s="275">
        <v>89403</v>
      </c>
    </row>
    <row r="302" spans="1:5">
      <c r="A302" s="273" t="s">
        <v>1475</v>
      </c>
      <c r="B302" s="274" t="s">
        <v>1476</v>
      </c>
      <c r="C302" s="275">
        <v>288878</v>
      </c>
      <c r="D302" s="275">
        <v>13896</v>
      </c>
      <c r="E302" s="275">
        <v>302774</v>
      </c>
    </row>
    <row r="303" spans="1:5">
      <c r="A303" s="273" t="s">
        <v>1477</v>
      </c>
      <c r="B303" s="274" t="s">
        <v>1478</v>
      </c>
      <c r="C303" s="275">
        <v>149574</v>
      </c>
      <c r="D303" s="275">
        <v>23804</v>
      </c>
      <c r="E303" s="275">
        <v>173378</v>
      </c>
    </row>
    <row r="304" spans="1:5" ht="26.25">
      <c r="A304" s="273" t="s">
        <v>1479</v>
      </c>
      <c r="B304" s="274" t="s">
        <v>1480</v>
      </c>
      <c r="C304" s="275">
        <v>1351604</v>
      </c>
      <c r="D304" s="275">
        <v>68745</v>
      </c>
      <c r="E304" s="275">
        <v>1420349</v>
      </c>
    </row>
    <row r="305" spans="1:5">
      <c r="A305" s="273" t="s">
        <v>1481</v>
      </c>
      <c r="B305" s="274" t="s">
        <v>1482</v>
      </c>
      <c r="C305" s="275">
        <v>8300843</v>
      </c>
      <c r="D305" s="275">
        <v>264044</v>
      </c>
      <c r="E305" s="275">
        <v>8564887</v>
      </c>
    </row>
    <row r="306" spans="1:5">
      <c r="A306" s="273" t="s">
        <v>1483</v>
      </c>
      <c r="B306" s="274" t="s">
        <v>1484</v>
      </c>
      <c r="C306" s="275">
        <v>300</v>
      </c>
      <c r="D306" s="275">
        <v>0</v>
      </c>
      <c r="E306" s="275">
        <v>300</v>
      </c>
    </row>
    <row r="307" spans="1:5">
      <c r="A307" s="273" t="s">
        <v>1485</v>
      </c>
      <c r="B307" s="274" t="s">
        <v>1486</v>
      </c>
      <c r="C307" s="275">
        <v>300</v>
      </c>
      <c r="D307" s="275">
        <v>0</v>
      </c>
      <c r="E307" s="275">
        <v>300</v>
      </c>
    </row>
    <row r="308" spans="1:5">
      <c r="A308" s="273" t="s">
        <v>259</v>
      </c>
      <c r="B308" s="274" t="s">
        <v>260</v>
      </c>
      <c r="C308" s="275">
        <v>1890490</v>
      </c>
      <c r="D308" s="275">
        <v>2000</v>
      </c>
      <c r="E308" s="275">
        <v>1892490</v>
      </c>
    </row>
    <row r="309" spans="1:5">
      <c r="A309" s="273" t="s">
        <v>261</v>
      </c>
      <c r="B309" s="274" t="s">
        <v>262</v>
      </c>
      <c r="C309" s="275">
        <v>849037</v>
      </c>
      <c r="D309" s="275">
        <v>2000</v>
      </c>
      <c r="E309" s="275">
        <v>851037</v>
      </c>
    </row>
    <row r="310" spans="1:5" ht="26.25">
      <c r="A310" s="273" t="s">
        <v>1487</v>
      </c>
      <c r="B310" s="274" t="s">
        <v>1488</v>
      </c>
      <c r="C310" s="275">
        <v>86447</v>
      </c>
      <c r="D310" s="275">
        <v>0</v>
      </c>
      <c r="E310" s="275">
        <v>86447</v>
      </c>
    </row>
    <row r="311" spans="1:5">
      <c r="A311" s="273" t="s">
        <v>1489</v>
      </c>
      <c r="B311" s="274" t="s">
        <v>1490</v>
      </c>
      <c r="C311" s="275">
        <v>86447</v>
      </c>
      <c r="D311" s="275">
        <v>0</v>
      </c>
      <c r="E311" s="275">
        <v>86447</v>
      </c>
    </row>
    <row r="312" spans="1:5">
      <c r="A312" s="273" t="s">
        <v>1491</v>
      </c>
      <c r="B312" s="274" t="s">
        <v>1492</v>
      </c>
      <c r="C312" s="275">
        <v>119180</v>
      </c>
      <c r="D312" s="275">
        <v>774</v>
      </c>
      <c r="E312" s="275">
        <v>119954</v>
      </c>
    </row>
    <row r="313" spans="1:5">
      <c r="A313" s="273" t="s">
        <v>1493</v>
      </c>
      <c r="B313" s="274" t="s">
        <v>1494</v>
      </c>
      <c r="C313" s="275">
        <v>2200</v>
      </c>
      <c r="D313" s="275">
        <v>0</v>
      </c>
      <c r="E313" s="275">
        <v>2200</v>
      </c>
    </row>
    <row r="314" spans="1:5">
      <c r="A314" s="273" t="s">
        <v>1495</v>
      </c>
      <c r="B314" s="274" t="s">
        <v>1496</v>
      </c>
      <c r="C314" s="275">
        <v>6000</v>
      </c>
      <c r="D314" s="275">
        <v>0</v>
      </c>
      <c r="E314" s="275">
        <v>6000</v>
      </c>
    </row>
    <row r="315" spans="1:5" ht="26.25">
      <c r="A315" s="273" t="s">
        <v>1497</v>
      </c>
      <c r="B315" s="274" t="s">
        <v>1498</v>
      </c>
      <c r="C315" s="275">
        <v>110980</v>
      </c>
      <c r="D315" s="275">
        <v>774</v>
      </c>
      <c r="E315" s="275">
        <v>111754</v>
      </c>
    </row>
    <row r="316" spans="1:5">
      <c r="A316" s="273" t="s">
        <v>1499</v>
      </c>
      <c r="B316" s="274" t="s">
        <v>1500</v>
      </c>
      <c r="C316" s="275">
        <v>50400</v>
      </c>
      <c r="D316" s="275">
        <v>0</v>
      </c>
      <c r="E316" s="275">
        <v>50400</v>
      </c>
    </row>
    <row r="317" spans="1:5" ht="24.75">
      <c r="A317" s="273" t="s">
        <v>1501</v>
      </c>
      <c r="B317" s="274" t="s">
        <v>1502</v>
      </c>
      <c r="C317" s="275">
        <v>3120</v>
      </c>
      <c r="D317" s="275">
        <v>0</v>
      </c>
      <c r="E317" s="275">
        <v>3120</v>
      </c>
    </row>
    <row r="318" spans="1:5">
      <c r="A318" s="273" t="s">
        <v>1503</v>
      </c>
      <c r="B318" s="274" t="s">
        <v>1504</v>
      </c>
      <c r="C318" s="275">
        <v>57460</v>
      </c>
      <c r="D318" s="275">
        <v>0</v>
      </c>
      <c r="E318" s="275">
        <v>57460</v>
      </c>
    </row>
    <row r="319" spans="1:5" ht="24.75">
      <c r="A319" s="273" t="s">
        <v>1505</v>
      </c>
      <c r="B319" s="274" t="s">
        <v>1506</v>
      </c>
      <c r="C319" s="275">
        <v>0</v>
      </c>
      <c r="D319" s="275">
        <v>774</v>
      </c>
      <c r="E319" s="275">
        <v>774</v>
      </c>
    </row>
    <row r="320" spans="1:5" ht="26.25">
      <c r="A320" s="273" t="s">
        <v>1507</v>
      </c>
      <c r="B320" s="274" t="s">
        <v>1508</v>
      </c>
      <c r="C320" s="275">
        <v>284500</v>
      </c>
      <c r="D320" s="275">
        <v>0</v>
      </c>
      <c r="E320" s="275">
        <v>284500</v>
      </c>
    </row>
    <row r="321" spans="1:5">
      <c r="A321" s="273" t="s">
        <v>1509</v>
      </c>
      <c r="B321" s="274" t="s">
        <v>1510</v>
      </c>
      <c r="C321" s="275">
        <v>295000</v>
      </c>
      <c r="D321" s="275">
        <v>0</v>
      </c>
      <c r="E321" s="275">
        <v>295000</v>
      </c>
    </row>
    <row r="322" spans="1:5">
      <c r="A322" s="273" t="s">
        <v>1511</v>
      </c>
      <c r="B322" s="274" t="s">
        <v>1512</v>
      </c>
      <c r="C322" s="275">
        <v>63910</v>
      </c>
      <c r="D322" s="275">
        <v>1226</v>
      </c>
      <c r="E322" s="275">
        <v>65136</v>
      </c>
    </row>
    <row r="323" spans="1:5">
      <c r="A323" s="273" t="s">
        <v>1513</v>
      </c>
      <c r="B323" s="274" t="s">
        <v>1514</v>
      </c>
      <c r="C323" s="275">
        <v>2200</v>
      </c>
      <c r="D323" s="275">
        <v>0</v>
      </c>
      <c r="E323" s="275">
        <v>2200</v>
      </c>
    </row>
    <row r="324" spans="1:5" ht="39">
      <c r="A324" s="273" t="s">
        <v>1515</v>
      </c>
      <c r="B324" s="274" t="s">
        <v>1516</v>
      </c>
      <c r="C324" s="275">
        <v>55710</v>
      </c>
      <c r="D324" s="275">
        <v>0</v>
      </c>
      <c r="E324" s="275">
        <v>55710</v>
      </c>
    </row>
    <row r="325" spans="1:5" ht="39">
      <c r="A325" s="273" t="s">
        <v>1517</v>
      </c>
      <c r="B325" s="274" t="s">
        <v>1518</v>
      </c>
      <c r="C325" s="275">
        <v>6000</v>
      </c>
      <c r="D325" s="275">
        <v>1226</v>
      </c>
      <c r="E325" s="275">
        <v>7226</v>
      </c>
    </row>
    <row r="326" spans="1:5">
      <c r="A326" s="273" t="s">
        <v>263</v>
      </c>
      <c r="B326" s="274" t="s">
        <v>264</v>
      </c>
      <c r="C326" s="275">
        <v>5100</v>
      </c>
      <c r="D326" s="275">
        <v>0</v>
      </c>
      <c r="E326" s="275">
        <v>5100</v>
      </c>
    </row>
    <row r="327" spans="1:5">
      <c r="A327" s="273" t="s">
        <v>1519</v>
      </c>
      <c r="B327" s="274" t="s">
        <v>1520</v>
      </c>
      <c r="C327" s="275">
        <v>5100</v>
      </c>
      <c r="D327" s="275">
        <v>0</v>
      </c>
      <c r="E327" s="275">
        <v>5100</v>
      </c>
    </row>
    <row r="328" spans="1:5">
      <c r="A328" s="273" t="s">
        <v>1521</v>
      </c>
      <c r="B328" s="274" t="s">
        <v>1522</v>
      </c>
      <c r="C328" s="275">
        <v>900</v>
      </c>
      <c r="D328" s="275">
        <v>0</v>
      </c>
      <c r="E328" s="275">
        <v>900</v>
      </c>
    </row>
    <row r="329" spans="1:5">
      <c r="A329" s="273" t="s">
        <v>1523</v>
      </c>
      <c r="B329" s="274" t="s">
        <v>1524</v>
      </c>
      <c r="C329" s="275">
        <v>4200</v>
      </c>
      <c r="D329" s="275">
        <v>0</v>
      </c>
      <c r="E329" s="275">
        <v>4200</v>
      </c>
    </row>
    <row r="330" spans="1:5" ht="26.25">
      <c r="A330" s="273" t="s">
        <v>265</v>
      </c>
      <c r="B330" s="274" t="s">
        <v>266</v>
      </c>
      <c r="C330" s="275">
        <v>1036353</v>
      </c>
      <c r="D330" s="275">
        <v>0</v>
      </c>
      <c r="E330" s="275">
        <v>1036353</v>
      </c>
    </row>
    <row r="331" spans="1:5" ht="26.25">
      <c r="A331" s="273" t="s">
        <v>1525</v>
      </c>
      <c r="B331" s="274" t="s">
        <v>1526</v>
      </c>
      <c r="C331" s="275">
        <v>637152</v>
      </c>
      <c r="D331" s="275">
        <v>0</v>
      </c>
      <c r="E331" s="275">
        <v>637152</v>
      </c>
    </row>
    <row r="332" spans="1:5" ht="39">
      <c r="A332" s="273" t="s">
        <v>1527</v>
      </c>
      <c r="B332" s="274" t="s">
        <v>1528</v>
      </c>
      <c r="C332" s="275">
        <v>637152</v>
      </c>
      <c r="D332" s="275">
        <v>0</v>
      </c>
      <c r="E332" s="275">
        <v>637152</v>
      </c>
    </row>
    <row r="333" spans="1:5" ht="26.25">
      <c r="A333" s="273" t="s">
        <v>1529</v>
      </c>
      <c r="B333" s="274" t="s">
        <v>1530</v>
      </c>
      <c r="C333" s="275">
        <v>399201</v>
      </c>
      <c r="D333" s="275">
        <v>0</v>
      </c>
      <c r="E333" s="275">
        <v>399201</v>
      </c>
    </row>
    <row r="334" spans="1:5" ht="26.25">
      <c r="A334" s="273" t="s">
        <v>1531</v>
      </c>
      <c r="B334" s="274" t="s">
        <v>1532</v>
      </c>
      <c r="C334" s="275">
        <v>1000</v>
      </c>
      <c r="D334" s="275">
        <v>0</v>
      </c>
      <c r="E334" s="275">
        <v>1000</v>
      </c>
    </row>
    <row r="335" spans="1:5">
      <c r="A335" s="273" t="s">
        <v>1533</v>
      </c>
      <c r="B335" s="274" t="s">
        <v>1534</v>
      </c>
      <c r="C335" s="275">
        <v>14000</v>
      </c>
      <c r="D335" s="275">
        <v>0</v>
      </c>
      <c r="E335" s="275">
        <v>14000</v>
      </c>
    </row>
    <row r="336" spans="1:5" ht="26.25">
      <c r="A336" s="273" t="s">
        <v>1535</v>
      </c>
      <c r="B336" s="274" t="s">
        <v>1536</v>
      </c>
      <c r="C336" s="275">
        <v>7000</v>
      </c>
      <c r="D336" s="275">
        <v>0</v>
      </c>
      <c r="E336" s="275">
        <v>7000</v>
      </c>
    </row>
    <row r="337" spans="1:5">
      <c r="A337" s="273" t="s">
        <v>1537</v>
      </c>
      <c r="B337" s="274" t="s">
        <v>1538</v>
      </c>
      <c r="C337" s="275">
        <v>7000</v>
      </c>
      <c r="D337" s="275">
        <v>0</v>
      </c>
      <c r="E337" s="275">
        <v>7000</v>
      </c>
    </row>
    <row r="338" spans="1:5">
      <c r="A338" s="273" t="s">
        <v>1539</v>
      </c>
      <c r="B338" s="274" t="s">
        <v>1540</v>
      </c>
      <c r="C338" s="275">
        <v>384201</v>
      </c>
      <c r="D338" s="275">
        <v>0</v>
      </c>
      <c r="E338" s="275">
        <v>384201</v>
      </c>
    </row>
    <row r="339" spans="1:5">
      <c r="A339" s="273" t="s">
        <v>1541</v>
      </c>
      <c r="B339" s="274" t="s">
        <v>1542</v>
      </c>
      <c r="C339" s="275">
        <v>79901</v>
      </c>
      <c r="D339" s="275">
        <v>0</v>
      </c>
      <c r="E339" s="275">
        <v>79901</v>
      </c>
    </row>
    <row r="340" spans="1:5" ht="26.25">
      <c r="A340" s="273" t="s">
        <v>1543</v>
      </c>
      <c r="B340" s="274" t="s">
        <v>1544</v>
      </c>
      <c r="C340" s="275">
        <v>360</v>
      </c>
      <c r="D340" s="275">
        <v>0</v>
      </c>
      <c r="E340" s="275">
        <v>360</v>
      </c>
    </row>
    <row r="341" spans="1:5">
      <c r="A341" s="273" t="s">
        <v>1545</v>
      </c>
      <c r="B341" s="274" t="s">
        <v>1546</v>
      </c>
      <c r="C341" s="275">
        <v>80800</v>
      </c>
      <c r="D341" s="275">
        <v>0</v>
      </c>
      <c r="E341" s="275">
        <v>80800</v>
      </c>
    </row>
    <row r="342" spans="1:5" ht="26.25">
      <c r="A342" s="273" t="s">
        <v>1547</v>
      </c>
      <c r="B342" s="274" t="s">
        <v>1548</v>
      </c>
      <c r="C342" s="275">
        <v>140000</v>
      </c>
      <c r="D342" s="275">
        <v>0</v>
      </c>
      <c r="E342" s="275">
        <v>140000</v>
      </c>
    </row>
    <row r="343" spans="1:5">
      <c r="A343" s="273" t="s">
        <v>1549</v>
      </c>
      <c r="B343" s="274" t="s">
        <v>1550</v>
      </c>
      <c r="C343" s="275">
        <v>1800</v>
      </c>
      <c r="D343" s="275">
        <v>0</v>
      </c>
      <c r="E343" s="275">
        <v>1800</v>
      </c>
    </row>
    <row r="344" spans="1:5">
      <c r="A344" s="273" t="s">
        <v>1551</v>
      </c>
      <c r="B344" s="274" t="s">
        <v>1552</v>
      </c>
      <c r="C344" s="275">
        <v>4150</v>
      </c>
      <c r="D344" s="275">
        <v>0</v>
      </c>
      <c r="E344" s="275">
        <v>4150</v>
      </c>
    </row>
    <row r="345" spans="1:5">
      <c r="A345" s="273" t="s">
        <v>1553</v>
      </c>
      <c r="B345" s="274" t="s">
        <v>1554</v>
      </c>
      <c r="C345" s="275">
        <v>29750</v>
      </c>
      <c r="D345" s="275">
        <v>0</v>
      </c>
      <c r="E345" s="275">
        <v>29750</v>
      </c>
    </row>
    <row r="346" spans="1:5">
      <c r="A346" s="273" t="s">
        <v>1555</v>
      </c>
      <c r="B346" s="274" t="s">
        <v>1556</v>
      </c>
      <c r="C346" s="275">
        <v>4440</v>
      </c>
      <c r="D346" s="275">
        <v>0</v>
      </c>
      <c r="E346" s="275">
        <v>4440</v>
      </c>
    </row>
    <row r="347" spans="1:5">
      <c r="A347" s="273" t="s">
        <v>1557</v>
      </c>
      <c r="B347" s="274" t="s">
        <v>1558</v>
      </c>
      <c r="C347" s="275">
        <v>10100</v>
      </c>
      <c r="D347" s="275">
        <v>0</v>
      </c>
      <c r="E347" s="275">
        <v>10100</v>
      </c>
    </row>
    <row r="348" spans="1:5" ht="26.25">
      <c r="A348" s="273" t="s">
        <v>1559</v>
      </c>
      <c r="B348" s="274" t="s">
        <v>1560</v>
      </c>
      <c r="C348" s="275">
        <v>25900</v>
      </c>
      <c r="D348" s="275">
        <v>0</v>
      </c>
      <c r="E348" s="275">
        <v>25900</v>
      </c>
    </row>
    <row r="349" spans="1:5" ht="26.25">
      <c r="A349" s="273" t="s">
        <v>1561</v>
      </c>
      <c r="B349" s="274" t="s">
        <v>1562</v>
      </c>
      <c r="C349" s="275">
        <v>7000</v>
      </c>
      <c r="D349" s="275">
        <v>0</v>
      </c>
      <c r="E349" s="275">
        <v>7000</v>
      </c>
    </row>
    <row r="350" spans="1:5" ht="26.25">
      <c r="A350" s="273" t="s">
        <v>267</v>
      </c>
      <c r="B350" s="274" t="s">
        <v>268</v>
      </c>
      <c r="C350" s="275">
        <v>494133</v>
      </c>
      <c r="D350" s="275">
        <v>404</v>
      </c>
      <c r="E350" s="275">
        <v>494537</v>
      </c>
    </row>
    <row r="351" spans="1:5" ht="26.25">
      <c r="A351" s="273" t="s">
        <v>269</v>
      </c>
      <c r="B351" s="274" t="s">
        <v>270</v>
      </c>
      <c r="C351" s="275">
        <v>493633</v>
      </c>
      <c r="D351" s="275">
        <v>404</v>
      </c>
      <c r="E351" s="275">
        <v>494037</v>
      </c>
    </row>
    <row r="352" spans="1:5">
      <c r="A352" s="273" t="s">
        <v>1563</v>
      </c>
      <c r="B352" s="274" t="s">
        <v>1564</v>
      </c>
      <c r="C352" s="275">
        <v>411820</v>
      </c>
      <c r="D352" s="275">
        <v>0</v>
      </c>
      <c r="E352" s="275">
        <v>411820</v>
      </c>
    </row>
    <row r="353" spans="1:5" ht="26.25">
      <c r="A353" s="273" t="s">
        <v>1565</v>
      </c>
      <c r="B353" s="274" t="s">
        <v>1566</v>
      </c>
      <c r="C353" s="275">
        <v>74865</v>
      </c>
      <c r="D353" s="275">
        <v>404</v>
      </c>
      <c r="E353" s="275">
        <v>75269</v>
      </c>
    </row>
    <row r="354" spans="1:5" ht="39">
      <c r="A354" s="273" t="s">
        <v>1567</v>
      </c>
      <c r="B354" s="274" t="s">
        <v>1568</v>
      </c>
      <c r="C354" s="275">
        <v>459</v>
      </c>
      <c r="D354" s="275">
        <v>404</v>
      </c>
      <c r="E354" s="275">
        <v>863</v>
      </c>
    </row>
    <row r="355" spans="1:5" ht="77.25">
      <c r="A355" s="273" t="s">
        <v>1569</v>
      </c>
      <c r="B355" s="274" t="s">
        <v>1570</v>
      </c>
      <c r="C355" s="275">
        <v>72656</v>
      </c>
      <c r="D355" s="275">
        <v>0</v>
      </c>
      <c r="E355" s="275">
        <v>72656</v>
      </c>
    </row>
    <row r="356" spans="1:5" ht="26.25">
      <c r="A356" s="273" t="s">
        <v>1571</v>
      </c>
      <c r="B356" s="274" t="s">
        <v>1572</v>
      </c>
      <c r="C356" s="275">
        <v>1750</v>
      </c>
      <c r="D356" s="275">
        <v>0</v>
      </c>
      <c r="E356" s="275">
        <v>1750</v>
      </c>
    </row>
    <row r="357" spans="1:5" ht="39">
      <c r="A357" s="273" t="s">
        <v>1573</v>
      </c>
      <c r="B357" s="274" t="s">
        <v>1574</v>
      </c>
      <c r="C357" s="275">
        <v>6948</v>
      </c>
      <c r="D357" s="275">
        <v>0</v>
      </c>
      <c r="E357" s="275">
        <v>6948</v>
      </c>
    </row>
    <row r="358" spans="1:5">
      <c r="A358" s="273" t="s">
        <v>1575</v>
      </c>
      <c r="B358" s="274" t="s">
        <v>1576</v>
      </c>
      <c r="C358" s="275">
        <v>500</v>
      </c>
      <c r="D358" s="275">
        <v>0</v>
      </c>
      <c r="E358" s="275">
        <v>500</v>
      </c>
    </row>
    <row r="359" spans="1:5">
      <c r="A359" s="273" t="s">
        <v>1577</v>
      </c>
      <c r="B359" s="274" t="s">
        <v>1578</v>
      </c>
      <c r="C359" s="275">
        <v>500</v>
      </c>
      <c r="D359" s="275">
        <v>0</v>
      </c>
      <c r="E359" s="275">
        <v>500</v>
      </c>
    </row>
    <row r="360" spans="1:5" ht="26.25">
      <c r="A360" s="273" t="s">
        <v>1006</v>
      </c>
      <c r="B360" s="274" t="s">
        <v>1007</v>
      </c>
      <c r="C360" s="275">
        <v>0</v>
      </c>
      <c r="D360" s="275">
        <v>28</v>
      </c>
      <c r="E360" s="275">
        <v>28</v>
      </c>
    </row>
    <row r="361" spans="1:5">
      <c r="A361" s="273" t="s">
        <v>1579</v>
      </c>
      <c r="B361" s="274" t="s">
        <v>1580</v>
      </c>
      <c r="C361" s="275">
        <v>0</v>
      </c>
      <c r="D361" s="275">
        <v>28</v>
      </c>
      <c r="E361" s="275">
        <v>28</v>
      </c>
    </row>
    <row r="362" spans="1:5">
      <c r="A362" s="13"/>
      <c r="C362" s="13"/>
      <c r="D362" s="13"/>
      <c r="E362" s="13"/>
    </row>
    <row r="363" spans="1:5">
      <c r="A363" s="271" t="s">
        <v>1008</v>
      </c>
      <c r="B363" s="274" t="s">
        <v>4</v>
      </c>
      <c r="C363" s="275">
        <v>-5924312</v>
      </c>
      <c r="D363" s="275">
        <v>-432769</v>
      </c>
      <c r="E363" s="275">
        <v>-6357081</v>
      </c>
    </row>
    <row r="364" spans="1:5">
      <c r="A364" s="13"/>
      <c r="C364" s="13"/>
      <c r="D364" s="13"/>
      <c r="E364" s="13"/>
    </row>
    <row r="365" spans="1:5">
      <c r="A365" s="268" t="s">
        <v>1009</v>
      </c>
      <c r="B365" s="269" t="s">
        <v>4</v>
      </c>
      <c r="C365" s="270">
        <v>5924312</v>
      </c>
      <c r="D365" s="270">
        <v>432769</v>
      </c>
      <c r="E365" s="270">
        <v>6357081</v>
      </c>
    </row>
    <row r="366" spans="1:5">
      <c r="A366" s="271" t="s">
        <v>829</v>
      </c>
      <c r="B366" s="272" t="s">
        <v>830</v>
      </c>
      <c r="C366" s="271" t="s">
        <v>831</v>
      </c>
      <c r="D366" s="271" t="s">
        <v>832</v>
      </c>
      <c r="E366" s="271" t="s">
        <v>833</v>
      </c>
    </row>
    <row r="367" spans="1:5">
      <c r="A367" s="273" t="s">
        <v>1010</v>
      </c>
      <c r="B367" s="274" t="s">
        <v>1011</v>
      </c>
      <c r="C367" s="275">
        <v>4575957</v>
      </c>
      <c r="D367" s="275">
        <v>0</v>
      </c>
      <c r="E367" s="275">
        <v>4575957</v>
      </c>
    </row>
    <row r="368" spans="1:5" ht="24.75">
      <c r="A368" s="273" t="s">
        <v>1581</v>
      </c>
      <c r="B368" s="274" t="s">
        <v>90</v>
      </c>
      <c r="C368" s="275">
        <v>4575957</v>
      </c>
      <c r="D368" s="275">
        <v>0</v>
      </c>
      <c r="E368" s="275">
        <v>4575957</v>
      </c>
    </row>
    <row r="369" spans="1:5" ht="36.75">
      <c r="A369" s="273" t="s">
        <v>1582</v>
      </c>
      <c r="B369" s="274" t="s">
        <v>1583</v>
      </c>
      <c r="C369" s="275">
        <v>4575957</v>
      </c>
      <c r="D369" s="275">
        <v>0</v>
      </c>
      <c r="E369" s="275">
        <v>4575957</v>
      </c>
    </row>
    <row r="370" spans="1:5">
      <c r="A370" s="273" t="s">
        <v>91</v>
      </c>
      <c r="B370" s="274" t="s">
        <v>1012</v>
      </c>
      <c r="C370" s="275">
        <v>1348355</v>
      </c>
      <c r="D370" s="275">
        <v>432769</v>
      </c>
      <c r="E370" s="275">
        <v>1781124</v>
      </c>
    </row>
    <row r="371" spans="1:5" ht="24.75">
      <c r="A371" s="273" t="s">
        <v>92</v>
      </c>
      <c r="B371" s="274" t="s">
        <v>1584</v>
      </c>
      <c r="C371" s="275">
        <v>3237109</v>
      </c>
      <c r="D371" s="275">
        <v>432769</v>
      </c>
      <c r="E371" s="275">
        <v>3669878</v>
      </c>
    </row>
    <row r="372" spans="1:5" ht="24.75">
      <c r="A372" s="273" t="s">
        <v>1585</v>
      </c>
      <c r="B372" s="274" t="s">
        <v>1586</v>
      </c>
      <c r="C372" s="275">
        <v>219049</v>
      </c>
      <c r="D372" s="275">
        <v>0</v>
      </c>
      <c r="E372" s="275">
        <v>219049</v>
      </c>
    </row>
    <row r="373" spans="1:5" ht="24.75">
      <c r="A373" s="273" t="s">
        <v>1587</v>
      </c>
      <c r="B373" s="274" t="s">
        <v>1588</v>
      </c>
      <c r="C373" s="275">
        <v>1045691</v>
      </c>
      <c r="D373" s="275">
        <v>0</v>
      </c>
      <c r="E373" s="275">
        <v>1045691</v>
      </c>
    </row>
    <row r="374" spans="1:5" ht="24.75">
      <c r="A374" s="273" t="s">
        <v>1589</v>
      </c>
      <c r="B374" s="274" t="s">
        <v>1590</v>
      </c>
      <c r="C374" s="275">
        <v>1972369</v>
      </c>
      <c r="D374" s="275">
        <v>432769</v>
      </c>
      <c r="E374" s="275">
        <v>2405138</v>
      </c>
    </row>
    <row r="375" spans="1:5" ht="24.75">
      <c r="A375" s="273" t="s">
        <v>93</v>
      </c>
      <c r="B375" s="274" t="s">
        <v>1591</v>
      </c>
      <c r="C375" s="275">
        <v>1888754</v>
      </c>
      <c r="D375" s="275">
        <v>0</v>
      </c>
      <c r="E375" s="275">
        <v>1888754</v>
      </c>
    </row>
    <row r="376" spans="1:5">
      <c r="A376" s="13"/>
      <c r="C376" s="13"/>
      <c r="D376" s="13"/>
      <c r="E376" s="13"/>
    </row>
    <row r="377" spans="1:5">
      <c r="A377" s="13"/>
      <c r="C377" s="13"/>
      <c r="D377" s="13"/>
      <c r="E377" s="13"/>
    </row>
    <row r="378" spans="1:5">
      <c r="A378" s="13"/>
      <c r="C378" s="13"/>
      <c r="D378" s="13"/>
      <c r="E378" s="13"/>
    </row>
    <row r="379" spans="1:5">
      <c r="A379" s="13"/>
      <c r="C379" s="13"/>
      <c r="D379" s="13"/>
      <c r="E379" s="13"/>
    </row>
  </sheetData>
  <mergeCells count="9">
    <mergeCell ref="A127:E127"/>
    <mergeCell ref="A138:E138"/>
    <mergeCell ref="A1:E1"/>
    <mergeCell ref="A2:E2"/>
    <mergeCell ref="A3:E3"/>
    <mergeCell ref="D4:E4"/>
    <mergeCell ref="A5:E5"/>
    <mergeCell ref="A7:A8"/>
    <mergeCell ref="B7:B8"/>
  </mergeCells>
  <pageMargins left="0.75" right="0.75" top="1" bottom="1" header="0.5" footer="0.5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9"/>
  <sheetViews>
    <sheetView workbookViewId="0">
      <selection activeCell="E1" sqref="E1"/>
    </sheetView>
  </sheetViews>
  <sheetFormatPr defaultColWidth="8.85546875" defaultRowHeight="15"/>
  <cols>
    <col min="1" max="1" width="42.7109375" style="17" customWidth="1"/>
    <col min="2" max="2" width="12.140625" style="17" customWidth="1"/>
    <col min="3" max="3" width="17.28515625" style="155" customWidth="1"/>
    <col min="4" max="16384" width="8.85546875" style="17"/>
  </cols>
  <sheetData>
    <row r="1" spans="1:3">
      <c r="A1" s="176" t="s">
        <v>960</v>
      </c>
      <c r="B1" s="177"/>
      <c r="C1" s="177"/>
    </row>
    <row r="2" spans="1:3">
      <c r="A2" s="177"/>
      <c r="B2" s="177"/>
      <c r="C2" s="177"/>
    </row>
    <row r="3" spans="1:3">
      <c r="A3" s="175" t="s">
        <v>201</v>
      </c>
      <c r="B3" s="175"/>
      <c r="C3" s="175"/>
    </row>
    <row r="4" spans="1:3">
      <c r="A4" s="175"/>
      <c r="B4" s="175"/>
      <c r="C4" s="175"/>
    </row>
    <row r="5" spans="1:3">
      <c r="A5" s="178" t="s">
        <v>225</v>
      </c>
      <c r="B5" s="178"/>
      <c r="C5" s="178"/>
    </row>
    <row r="6" spans="1:3" ht="6.75" customHeight="1">
      <c r="A6" s="179"/>
      <c r="B6" s="179"/>
      <c r="C6" s="179"/>
    </row>
    <row r="7" spans="1:3" ht="28.5">
      <c r="A7" s="180" t="s">
        <v>0</v>
      </c>
      <c r="B7" s="180" t="s">
        <v>1</v>
      </c>
      <c r="C7" s="150" t="s">
        <v>800</v>
      </c>
    </row>
    <row r="8" spans="1:3" ht="24.95" customHeight="1">
      <c r="A8" s="181"/>
      <c r="B8" s="181"/>
      <c r="C8" s="150" t="s">
        <v>2</v>
      </c>
    </row>
    <row r="9" spans="1:3" ht="19.5">
      <c r="A9" s="35" t="s">
        <v>226</v>
      </c>
      <c r="B9" s="36"/>
      <c r="C9" s="151">
        <v>40037267</v>
      </c>
    </row>
    <row r="10" spans="1:3">
      <c r="A10" s="37"/>
      <c r="B10" s="34"/>
      <c r="C10" s="152"/>
    </row>
    <row r="11" spans="1:3" ht="15.75">
      <c r="A11" s="8" t="s">
        <v>227</v>
      </c>
      <c r="B11" s="5" t="s">
        <v>228</v>
      </c>
      <c r="C11" s="153">
        <v>18563010</v>
      </c>
    </row>
    <row r="12" spans="1:3">
      <c r="A12" s="38" t="s">
        <v>229</v>
      </c>
      <c r="B12" s="18" t="s">
        <v>230</v>
      </c>
      <c r="C12" s="154">
        <v>14718990</v>
      </c>
    </row>
    <row r="13" spans="1:3" ht="30">
      <c r="A13" s="18" t="s">
        <v>231</v>
      </c>
      <c r="B13" s="18" t="s">
        <v>232</v>
      </c>
      <c r="C13" s="154">
        <v>3844020</v>
      </c>
    </row>
    <row r="14" spans="1:3">
      <c r="A14" s="18"/>
      <c r="B14" s="18"/>
      <c r="C14" s="154"/>
    </row>
    <row r="15" spans="1:3" ht="15.75">
      <c r="A15" s="8" t="s">
        <v>233</v>
      </c>
      <c r="B15" s="5" t="s">
        <v>234</v>
      </c>
      <c r="C15" s="153">
        <v>7740632</v>
      </c>
    </row>
    <row r="16" spans="1:3" ht="30">
      <c r="A16" s="18" t="s">
        <v>235</v>
      </c>
      <c r="B16" s="18" t="s">
        <v>236</v>
      </c>
      <c r="C16" s="154">
        <v>70469</v>
      </c>
    </row>
    <row r="17" spans="1:3">
      <c r="A17" s="18" t="s">
        <v>237</v>
      </c>
      <c r="B17" s="18" t="s">
        <v>238</v>
      </c>
      <c r="C17" s="154">
        <v>5205392</v>
      </c>
    </row>
    <row r="18" spans="1:3" ht="30">
      <c r="A18" s="18" t="s">
        <v>239</v>
      </c>
      <c r="B18" s="18" t="s">
        <v>240</v>
      </c>
      <c r="C18" s="154">
        <v>2311459</v>
      </c>
    </row>
    <row r="19" spans="1:3">
      <c r="A19" s="18" t="s">
        <v>241</v>
      </c>
      <c r="B19" s="18" t="s">
        <v>242</v>
      </c>
      <c r="C19" s="154">
        <v>19936</v>
      </c>
    </row>
    <row r="20" spans="1:3" ht="30">
      <c r="A20" s="18" t="s">
        <v>243</v>
      </c>
      <c r="B20" s="18" t="s">
        <v>244</v>
      </c>
      <c r="C20" s="154">
        <v>133376</v>
      </c>
    </row>
    <row r="21" spans="1:3">
      <c r="A21" s="18"/>
      <c r="B21" s="18"/>
      <c r="C21" s="154"/>
    </row>
    <row r="22" spans="1:3" ht="15.75">
      <c r="A22" s="8" t="s">
        <v>245</v>
      </c>
      <c r="B22" s="5" t="s">
        <v>246</v>
      </c>
      <c r="C22" s="153">
        <v>297254</v>
      </c>
    </row>
    <row r="23" spans="1:3" ht="30">
      <c r="A23" s="18" t="s">
        <v>247</v>
      </c>
      <c r="B23" s="18" t="s">
        <v>248</v>
      </c>
      <c r="C23" s="154">
        <v>297254</v>
      </c>
    </row>
    <row r="24" spans="1:3">
      <c r="A24" s="18"/>
      <c r="B24" s="18"/>
      <c r="C24" s="154"/>
    </row>
    <row r="25" spans="1:3" ht="15.75">
      <c r="A25" s="8" t="s">
        <v>249</v>
      </c>
      <c r="B25" s="5" t="s">
        <v>250</v>
      </c>
      <c r="C25" s="153">
        <v>589181</v>
      </c>
    </row>
    <row r="26" spans="1:3">
      <c r="A26" s="18" t="s">
        <v>251</v>
      </c>
      <c r="B26" s="18" t="s">
        <v>252</v>
      </c>
      <c r="C26" s="154">
        <v>589181</v>
      </c>
    </row>
    <row r="27" spans="1:3">
      <c r="A27" s="18"/>
      <c r="B27" s="18"/>
      <c r="C27" s="154"/>
    </row>
    <row r="28" spans="1:3" ht="15.75">
      <c r="A28" s="8" t="s">
        <v>253</v>
      </c>
      <c r="B28" s="5" t="s">
        <v>254</v>
      </c>
      <c r="C28" s="153">
        <v>10462567</v>
      </c>
    </row>
    <row r="29" spans="1:3">
      <c r="A29" s="18" t="s">
        <v>255</v>
      </c>
      <c r="B29" s="18" t="s">
        <v>256</v>
      </c>
      <c r="C29" s="154">
        <v>20715</v>
      </c>
    </row>
    <row r="30" spans="1:3">
      <c r="A30" s="18" t="s">
        <v>257</v>
      </c>
      <c r="B30" s="18" t="s">
        <v>258</v>
      </c>
      <c r="C30" s="154">
        <v>10441852</v>
      </c>
    </row>
    <row r="31" spans="1:3">
      <c r="A31" s="18"/>
      <c r="B31" s="18"/>
      <c r="C31" s="154"/>
    </row>
    <row r="32" spans="1:3" ht="15.75">
      <c r="A32" s="8" t="s">
        <v>259</v>
      </c>
      <c r="B32" s="5" t="s">
        <v>260</v>
      </c>
      <c r="C32" s="153">
        <v>1890490</v>
      </c>
    </row>
    <row r="33" spans="1:3">
      <c r="A33" s="18" t="s">
        <v>261</v>
      </c>
      <c r="B33" s="18" t="s">
        <v>262</v>
      </c>
      <c r="C33" s="154">
        <v>849037</v>
      </c>
    </row>
    <row r="34" spans="1:3">
      <c r="A34" s="18" t="s">
        <v>263</v>
      </c>
      <c r="B34" s="18" t="s">
        <v>264</v>
      </c>
      <c r="C34" s="154">
        <v>5100</v>
      </c>
    </row>
    <row r="35" spans="1:3" ht="30">
      <c r="A35" s="18" t="s">
        <v>265</v>
      </c>
      <c r="B35" s="18" t="s">
        <v>266</v>
      </c>
      <c r="C35" s="154">
        <v>1036353</v>
      </c>
    </row>
    <row r="36" spans="1:3">
      <c r="A36" s="18"/>
      <c r="B36" s="18"/>
      <c r="C36" s="154"/>
    </row>
    <row r="37" spans="1:3" ht="47.25">
      <c r="A37" s="8" t="s">
        <v>267</v>
      </c>
      <c r="B37" s="30" t="s">
        <v>268</v>
      </c>
      <c r="C37" s="153">
        <v>494133</v>
      </c>
    </row>
    <row r="38" spans="1:3" ht="30">
      <c r="A38" s="18" t="s">
        <v>269</v>
      </c>
      <c r="B38" s="157" t="s">
        <v>270</v>
      </c>
      <c r="C38" s="154">
        <v>493633</v>
      </c>
    </row>
    <row r="39" spans="1:3">
      <c r="A39" s="156" t="s">
        <v>922</v>
      </c>
      <c r="B39" s="158">
        <v>7700</v>
      </c>
      <c r="C39" s="159">
        <v>500</v>
      </c>
    </row>
  </sheetData>
  <mergeCells count="5">
    <mergeCell ref="A1:C2"/>
    <mergeCell ref="A3:C4"/>
    <mergeCell ref="A5:C6"/>
    <mergeCell ref="A7:A8"/>
    <mergeCell ref="B7:B8"/>
  </mergeCells>
  <pageMargins left="0.7" right="0.7" top="0.75" bottom="0.75" header="0.3" footer="0.3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327"/>
  <sheetViews>
    <sheetView workbookViewId="0">
      <selection activeCell="M1" sqref="M1"/>
    </sheetView>
  </sheetViews>
  <sheetFormatPr defaultRowHeight="15"/>
  <cols>
    <col min="2" max="2" width="23" customWidth="1"/>
    <col min="3" max="3" width="12.28515625" style="20" customWidth="1"/>
    <col min="4" max="4" width="13" style="20" customWidth="1"/>
    <col min="5" max="5" width="10.5703125" customWidth="1"/>
    <col min="6" max="6" width="12.140625" customWidth="1"/>
    <col min="7" max="7" width="10.5703125" customWidth="1"/>
    <col min="8" max="8" width="10.140625" customWidth="1"/>
    <col min="9" max="9" width="11.85546875" style="20" customWidth="1"/>
    <col min="10" max="10" width="12.140625" style="20" customWidth="1"/>
    <col min="11" max="11" width="11.42578125" style="20" customWidth="1"/>
  </cols>
  <sheetData>
    <row r="1" spans="1:11">
      <c r="A1" s="184" t="s">
        <v>992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>
      <c r="A2" s="185" t="s">
        <v>964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</row>
    <row r="3" spans="1:11">
      <c r="A3" s="186"/>
      <c r="B3" s="186"/>
      <c r="C3" s="186"/>
      <c r="D3" s="186"/>
      <c r="E3" s="186"/>
      <c r="F3" s="186"/>
      <c r="G3" s="186"/>
      <c r="H3" s="186"/>
      <c r="I3" s="186"/>
      <c r="J3" s="186"/>
      <c r="K3" s="186"/>
    </row>
    <row r="4" spans="1:11" ht="22.5">
      <c r="A4" s="81" t="s">
        <v>272</v>
      </c>
      <c r="B4" s="82" t="s">
        <v>273</v>
      </c>
      <c r="C4" s="82" t="s">
        <v>274</v>
      </c>
      <c r="D4" s="187" t="s">
        <v>275</v>
      </c>
      <c r="E4" s="187"/>
      <c r="F4" s="187"/>
      <c r="G4" s="187"/>
      <c r="H4" s="187"/>
      <c r="I4" s="187" t="s">
        <v>276</v>
      </c>
      <c r="J4" s="188"/>
      <c r="K4" s="82" t="s">
        <v>277</v>
      </c>
    </row>
    <row r="5" spans="1:11" ht="38.25">
      <c r="A5" s="83"/>
      <c r="B5" s="80"/>
      <c r="C5" s="80"/>
      <c r="D5" s="80" t="s">
        <v>278</v>
      </c>
      <c r="E5" s="80" t="s">
        <v>279</v>
      </c>
      <c r="F5" s="80" t="s">
        <v>280</v>
      </c>
      <c r="G5" s="80" t="s">
        <v>281</v>
      </c>
      <c r="H5" s="80" t="s">
        <v>282</v>
      </c>
      <c r="I5" s="163" t="s">
        <v>184</v>
      </c>
      <c r="J5" s="80" t="s">
        <v>283</v>
      </c>
      <c r="K5" s="84"/>
    </row>
    <row r="6" spans="1:11">
      <c r="A6" s="85"/>
      <c r="B6" s="82"/>
      <c r="C6" s="86"/>
      <c r="D6" s="87" t="s">
        <v>284</v>
      </c>
      <c r="E6" s="87" t="s">
        <v>285</v>
      </c>
      <c r="F6" s="87" t="s">
        <v>286</v>
      </c>
      <c r="G6" s="87" t="s">
        <v>287</v>
      </c>
      <c r="H6" s="87" t="s">
        <v>288</v>
      </c>
      <c r="I6" s="164"/>
      <c r="J6" s="86"/>
      <c r="K6" s="88"/>
    </row>
    <row r="7" spans="1:11">
      <c r="A7" s="189" t="s">
        <v>203</v>
      </c>
      <c r="B7" s="190"/>
      <c r="C7" s="190"/>
      <c r="D7" s="190"/>
      <c r="E7" s="190"/>
      <c r="F7" s="190"/>
      <c r="G7" s="190"/>
      <c r="H7" s="190"/>
      <c r="I7" s="190"/>
      <c r="J7" s="190"/>
      <c r="K7" s="191"/>
    </row>
    <row r="8" spans="1:11">
      <c r="A8" s="192"/>
      <c r="B8" s="193"/>
      <c r="C8" s="193"/>
      <c r="D8" s="193"/>
      <c r="E8" s="193"/>
      <c r="F8" s="193"/>
      <c r="G8" s="193"/>
      <c r="H8" s="193"/>
      <c r="I8" s="193"/>
      <c r="J8" s="193"/>
      <c r="K8" s="194"/>
    </row>
    <row r="9" spans="1:11">
      <c r="A9" s="96" t="s">
        <v>289</v>
      </c>
      <c r="B9" s="92" t="s">
        <v>290</v>
      </c>
      <c r="C9" s="97">
        <v>1337534</v>
      </c>
      <c r="D9" s="97"/>
      <c r="E9" s="97"/>
      <c r="F9" s="98"/>
      <c r="G9" s="98"/>
      <c r="H9" s="98"/>
      <c r="I9" s="97"/>
      <c r="J9" s="97"/>
      <c r="K9" s="99">
        <f>SUM(C9:J9)</f>
        <v>1337534</v>
      </c>
    </row>
    <row r="10" spans="1:11">
      <c r="A10" s="96" t="s">
        <v>291</v>
      </c>
      <c r="B10" s="92" t="s">
        <v>292</v>
      </c>
      <c r="C10" s="97">
        <v>0</v>
      </c>
      <c r="D10" s="97">
        <v>1500</v>
      </c>
      <c r="E10" s="97"/>
      <c r="F10" s="98"/>
      <c r="G10" s="98"/>
      <c r="H10" s="98"/>
      <c r="I10" s="97"/>
      <c r="J10" s="97"/>
      <c r="K10" s="99">
        <f>SUM(C10:J10)</f>
        <v>1500</v>
      </c>
    </row>
    <row r="11" spans="1:11">
      <c r="A11" s="96" t="s">
        <v>293</v>
      </c>
      <c r="B11" s="92" t="s">
        <v>294</v>
      </c>
      <c r="C11" s="97">
        <v>36074</v>
      </c>
      <c r="D11" s="97"/>
      <c r="E11" s="97"/>
      <c r="F11" s="98"/>
      <c r="G11" s="98"/>
      <c r="H11" s="98"/>
      <c r="I11" s="97"/>
      <c r="J11" s="97"/>
      <c r="K11" s="99">
        <f t="shared" ref="K11:K16" si="0">C11+D11+E11+I11+J11</f>
        <v>36074</v>
      </c>
    </row>
    <row r="12" spans="1:11">
      <c r="A12" s="96" t="s">
        <v>295</v>
      </c>
      <c r="B12" s="92" t="s">
        <v>296</v>
      </c>
      <c r="C12" s="97">
        <v>27867</v>
      </c>
      <c r="D12" s="97"/>
      <c r="E12" s="97"/>
      <c r="F12" s="98"/>
      <c r="G12" s="98"/>
      <c r="H12" s="98"/>
      <c r="I12" s="97"/>
      <c r="J12" s="97"/>
      <c r="K12" s="99">
        <f t="shared" si="0"/>
        <v>27867</v>
      </c>
    </row>
    <row r="13" spans="1:11">
      <c r="A13" s="96" t="s">
        <v>297</v>
      </c>
      <c r="B13" s="92" t="s">
        <v>298</v>
      </c>
      <c r="C13" s="97">
        <v>256195</v>
      </c>
      <c r="D13" s="97"/>
      <c r="E13" s="97"/>
      <c r="F13" s="98"/>
      <c r="G13" s="98"/>
      <c r="H13" s="98"/>
      <c r="I13" s="97"/>
      <c r="J13" s="97"/>
      <c r="K13" s="99">
        <f t="shared" si="0"/>
        <v>256195</v>
      </c>
    </row>
    <row r="14" spans="1:11">
      <c r="A14" s="96" t="s">
        <v>299</v>
      </c>
      <c r="B14" s="92" t="s">
        <v>300</v>
      </c>
      <c r="C14" s="97">
        <v>71654</v>
      </c>
      <c r="D14" s="97"/>
      <c r="E14" s="97"/>
      <c r="F14" s="98"/>
      <c r="G14" s="98"/>
      <c r="H14" s="98"/>
      <c r="I14" s="97"/>
      <c r="J14" s="97"/>
      <c r="K14" s="99">
        <f t="shared" si="0"/>
        <v>71654</v>
      </c>
    </row>
    <row r="15" spans="1:11">
      <c r="A15" s="96" t="s">
        <v>301</v>
      </c>
      <c r="B15" s="92" t="s">
        <v>302</v>
      </c>
      <c r="C15" s="97">
        <v>105999</v>
      </c>
      <c r="D15" s="97"/>
      <c r="E15" s="97"/>
      <c r="F15" s="98"/>
      <c r="G15" s="98"/>
      <c r="H15" s="98"/>
      <c r="I15" s="97"/>
      <c r="J15" s="97"/>
      <c r="K15" s="99">
        <f t="shared" si="0"/>
        <v>105999</v>
      </c>
    </row>
    <row r="16" spans="1:11">
      <c r="A16" s="96" t="s">
        <v>303</v>
      </c>
      <c r="B16" s="92" t="s">
        <v>304</v>
      </c>
      <c r="C16" s="97">
        <v>63659</v>
      </c>
      <c r="D16" s="97"/>
      <c r="E16" s="97"/>
      <c r="F16" s="98"/>
      <c r="G16" s="98"/>
      <c r="H16" s="98"/>
      <c r="I16" s="97"/>
      <c r="J16" s="97"/>
      <c r="K16" s="99">
        <f t="shared" si="0"/>
        <v>63659</v>
      </c>
    </row>
    <row r="17" spans="1:11" ht="15.95" customHeight="1">
      <c r="A17" s="96" t="s">
        <v>305</v>
      </c>
      <c r="B17" s="92" t="s">
        <v>882</v>
      </c>
      <c r="C17" s="97"/>
      <c r="D17" s="97">
        <v>1400</v>
      </c>
      <c r="E17" s="97"/>
      <c r="F17" s="98"/>
      <c r="G17" s="98"/>
      <c r="H17" s="98"/>
      <c r="I17" s="97"/>
      <c r="J17" s="97"/>
      <c r="K17" s="99">
        <f>SUM(C17:J17)</f>
        <v>1400</v>
      </c>
    </row>
    <row r="18" spans="1:11">
      <c r="A18" s="96" t="s">
        <v>306</v>
      </c>
      <c r="B18" s="92" t="s">
        <v>307</v>
      </c>
      <c r="C18" s="97">
        <v>36736</v>
      </c>
      <c r="D18" s="97"/>
      <c r="E18" s="97"/>
      <c r="F18" s="98"/>
      <c r="G18" s="98"/>
      <c r="H18" s="98"/>
      <c r="I18" s="97"/>
      <c r="J18" s="97"/>
      <c r="K18" s="99">
        <f t="shared" ref="K18:K35" si="1">C18+D18+E18+I18+J18</f>
        <v>36736</v>
      </c>
    </row>
    <row r="19" spans="1:11">
      <c r="A19" s="96" t="s">
        <v>308</v>
      </c>
      <c r="B19" s="92" t="s">
        <v>309</v>
      </c>
      <c r="C19" s="97">
        <v>61600</v>
      </c>
      <c r="D19" s="97"/>
      <c r="E19" s="97"/>
      <c r="F19" s="98"/>
      <c r="G19" s="98"/>
      <c r="H19" s="98"/>
      <c r="I19" s="97"/>
      <c r="J19" s="97"/>
      <c r="K19" s="99">
        <f t="shared" si="1"/>
        <v>61600</v>
      </c>
    </row>
    <row r="20" spans="1:11" ht="25.5">
      <c r="A20" s="96" t="s">
        <v>310</v>
      </c>
      <c r="B20" s="92" t="s">
        <v>311</v>
      </c>
      <c r="C20" s="97"/>
      <c r="D20" s="97">
        <v>2304</v>
      </c>
      <c r="E20" s="97"/>
      <c r="F20" s="98"/>
      <c r="G20" s="98"/>
      <c r="H20" s="98"/>
      <c r="I20" s="97"/>
      <c r="J20" s="97"/>
      <c r="K20" s="99">
        <f t="shared" si="1"/>
        <v>2304</v>
      </c>
    </row>
    <row r="21" spans="1:11">
      <c r="A21" s="96" t="s">
        <v>312</v>
      </c>
      <c r="B21" s="92" t="s">
        <v>313</v>
      </c>
      <c r="C21" s="97">
        <v>70527</v>
      </c>
      <c r="D21" s="97"/>
      <c r="E21" s="97"/>
      <c r="F21" s="98"/>
      <c r="G21" s="98"/>
      <c r="H21" s="98"/>
      <c r="I21" s="97"/>
      <c r="J21" s="97"/>
      <c r="K21" s="99">
        <f t="shared" si="1"/>
        <v>70527</v>
      </c>
    </row>
    <row r="22" spans="1:11" ht="16.5" customHeight="1">
      <c r="A22" s="96" t="s">
        <v>314</v>
      </c>
      <c r="B22" s="92" t="s">
        <v>315</v>
      </c>
      <c r="C22" s="97"/>
      <c r="D22" s="97">
        <v>3648</v>
      </c>
      <c r="E22" s="97"/>
      <c r="F22" s="98"/>
      <c r="G22" s="98"/>
      <c r="H22" s="98"/>
      <c r="I22" s="97"/>
      <c r="J22" s="97"/>
      <c r="K22" s="99">
        <f t="shared" si="1"/>
        <v>3648</v>
      </c>
    </row>
    <row r="23" spans="1:11">
      <c r="A23" s="96" t="s">
        <v>316</v>
      </c>
      <c r="B23" s="92" t="s">
        <v>317</v>
      </c>
      <c r="C23" s="97">
        <v>25154</v>
      </c>
      <c r="D23" s="97"/>
      <c r="E23" s="97"/>
      <c r="F23" s="98"/>
      <c r="G23" s="98"/>
      <c r="H23" s="98"/>
      <c r="I23" s="97"/>
      <c r="J23" s="97"/>
      <c r="K23" s="99">
        <f t="shared" si="1"/>
        <v>25154</v>
      </c>
    </row>
    <row r="24" spans="1:11">
      <c r="A24" s="96" t="s">
        <v>318</v>
      </c>
      <c r="B24" s="92" t="s">
        <v>319</v>
      </c>
      <c r="C24" s="97">
        <v>29623</v>
      </c>
      <c r="D24" s="97"/>
      <c r="E24" s="97"/>
      <c r="F24" s="98"/>
      <c r="G24" s="98"/>
      <c r="H24" s="98"/>
      <c r="I24" s="97"/>
      <c r="J24" s="97"/>
      <c r="K24" s="99">
        <f t="shared" si="1"/>
        <v>29623</v>
      </c>
    </row>
    <row r="25" spans="1:11">
      <c r="A25" s="96" t="s">
        <v>320</v>
      </c>
      <c r="B25" s="92" t="s">
        <v>321</v>
      </c>
      <c r="C25" s="97">
        <v>22307</v>
      </c>
      <c r="D25" s="97"/>
      <c r="E25" s="97"/>
      <c r="F25" s="98"/>
      <c r="G25" s="98"/>
      <c r="H25" s="98"/>
      <c r="I25" s="97"/>
      <c r="J25" s="97"/>
      <c r="K25" s="99">
        <f t="shared" si="1"/>
        <v>22307</v>
      </c>
    </row>
    <row r="26" spans="1:11" ht="25.5">
      <c r="A26" s="96" t="s">
        <v>322</v>
      </c>
      <c r="B26" s="92" t="s">
        <v>323</v>
      </c>
      <c r="C26" s="97">
        <v>32744</v>
      </c>
      <c r="D26" s="97"/>
      <c r="E26" s="97"/>
      <c r="F26" s="98"/>
      <c r="G26" s="98"/>
      <c r="H26" s="98"/>
      <c r="I26" s="97"/>
      <c r="J26" s="97"/>
      <c r="K26" s="99">
        <f t="shared" si="1"/>
        <v>32744</v>
      </c>
    </row>
    <row r="27" spans="1:11">
      <c r="A27" s="96" t="s">
        <v>324</v>
      </c>
      <c r="B27" s="92" t="s">
        <v>325</v>
      </c>
      <c r="C27" s="97">
        <v>30005</v>
      </c>
      <c r="D27" s="97"/>
      <c r="E27" s="97"/>
      <c r="F27" s="98"/>
      <c r="G27" s="98"/>
      <c r="H27" s="98"/>
      <c r="I27" s="97"/>
      <c r="J27" s="97"/>
      <c r="K27" s="99">
        <f t="shared" si="1"/>
        <v>30005</v>
      </c>
    </row>
    <row r="28" spans="1:11">
      <c r="A28" s="96" t="s">
        <v>326</v>
      </c>
      <c r="B28" s="92" t="s">
        <v>327</v>
      </c>
      <c r="C28" s="97">
        <v>29460</v>
      </c>
      <c r="D28" s="97"/>
      <c r="E28" s="97"/>
      <c r="F28" s="98"/>
      <c r="G28" s="98"/>
      <c r="H28" s="98"/>
      <c r="I28" s="97"/>
      <c r="J28" s="97"/>
      <c r="K28" s="99">
        <f t="shared" si="1"/>
        <v>29460</v>
      </c>
    </row>
    <row r="29" spans="1:11">
      <c r="A29" s="96" t="s">
        <v>328</v>
      </c>
      <c r="B29" s="92" t="s">
        <v>329</v>
      </c>
      <c r="C29" s="97">
        <v>57438</v>
      </c>
      <c r="D29" s="97"/>
      <c r="E29" s="97"/>
      <c r="F29" s="98"/>
      <c r="G29" s="98"/>
      <c r="H29" s="98"/>
      <c r="I29" s="97"/>
      <c r="J29" s="97"/>
      <c r="K29" s="99">
        <f t="shared" si="1"/>
        <v>57438</v>
      </c>
    </row>
    <row r="30" spans="1:11" ht="25.5">
      <c r="A30" s="96" t="s">
        <v>330</v>
      </c>
      <c r="B30" s="92" t="s">
        <v>331</v>
      </c>
      <c r="C30" s="97"/>
      <c r="D30" s="97">
        <v>1400</v>
      </c>
      <c r="E30" s="97"/>
      <c r="F30" s="98"/>
      <c r="G30" s="98"/>
      <c r="H30" s="98"/>
      <c r="I30" s="97"/>
      <c r="J30" s="97"/>
      <c r="K30" s="99">
        <f t="shared" si="1"/>
        <v>1400</v>
      </c>
    </row>
    <row r="31" spans="1:11">
      <c r="A31" s="96" t="s">
        <v>332</v>
      </c>
      <c r="B31" s="92" t="s">
        <v>333</v>
      </c>
      <c r="C31" s="97">
        <v>44183</v>
      </c>
      <c r="D31" s="97"/>
      <c r="E31" s="97"/>
      <c r="F31" s="98"/>
      <c r="G31" s="98"/>
      <c r="H31" s="98"/>
      <c r="I31" s="97"/>
      <c r="J31" s="97"/>
      <c r="K31" s="99">
        <f t="shared" si="1"/>
        <v>44183</v>
      </c>
    </row>
    <row r="32" spans="1:11">
      <c r="A32" s="96" t="s">
        <v>334</v>
      </c>
      <c r="B32" s="92" t="s">
        <v>335</v>
      </c>
      <c r="C32" s="97">
        <v>70450</v>
      </c>
      <c r="D32" s="97"/>
      <c r="E32" s="97"/>
      <c r="F32" s="98"/>
      <c r="G32" s="98"/>
      <c r="H32" s="98"/>
      <c r="I32" s="97"/>
      <c r="J32" s="97"/>
      <c r="K32" s="99">
        <f t="shared" si="1"/>
        <v>70450</v>
      </c>
    </row>
    <row r="33" spans="1:11" ht="15" customHeight="1">
      <c r="A33" s="96" t="s">
        <v>205</v>
      </c>
      <c r="B33" s="93" t="s">
        <v>336</v>
      </c>
      <c r="C33" s="97">
        <v>1000</v>
      </c>
      <c r="D33" s="97"/>
      <c r="E33" s="97"/>
      <c r="F33" s="98"/>
      <c r="G33" s="98"/>
      <c r="H33" s="98"/>
      <c r="I33" s="97"/>
      <c r="J33" s="97"/>
      <c r="K33" s="99">
        <f t="shared" si="1"/>
        <v>1000</v>
      </c>
    </row>
    <row r="34" spans="1:11" ht="27.6" customHeight="1">
      <c r="A34" s="96" t="s">
        <v>206</v>
      </c>
      <c r="B34" s="92" t="s">
        <v>337</v>
      </c>
      <c r="C34" s="97">
        <v>615935</v>
      </c>
      <c r="D34" s="97"/>
      <c r="E34" s="97"/>
      <c r="F34" s="98"/>
      <c r="G34" s="98"/>
      <c r="H34" s="98"/>
      <c r="I34" s="97"/>
      <c r="J34" s="97"/>
      <c r="K34" s="99">
        <f t="shared" si="1"/>
        <v>615935</v>
      </c>
    </row>
    <row r="35" spans="1:11" ht="27.6" customHeight="1">
      <c r="A35" s="96" t="s">
        <v>338</v>
      </c>
      <c r="B35" s="92" t="s">
        <v>339</v>
      </c>
      <c r="C35" s="97"/>
      <c r="D35" s="97"/>
      <c r="E35" s="97"/>
      <c r="F35" s="98"/>
      <c r="G35" s="98"/>
      <c r="H35" s="98"/>
      <c r="I35" s="97">
        <v>26778</v>
      </c>
      <c r="J35" s="97"/>
      <c r="K35" s="99">
        <f t="shared" si="1"/>
        <v>26778</v>
      </c>
    </row>
    <row r="36" spans="1:11">
      <c r="A36" s="182" t="s">
        <v>340</v>
      </c>
      <c r="B36" s="183"/>
      <c r="C36" s="58">
        <f>SUM(C9:C35)</f>
        <v>3026144</v>
      </c>
      <c r="D36" s="58">
        <f>SUM(D9:D35)</f>
        <v>10252</v>
      </c>
      <c r="E36" s="58">
        <f>SUM(E9:E35)</f>
        <v>0</v>
      </c>
      <c r="F36" s="58">
        <f>SUM(F9:F34)</f>
        <v>0</v>
      </c>
      <c r="G36" s="58">
        <f>SUM(G9:G34)</f>
        <v>0</v>
      </c>
      <c r="H36" s="58">
        <f>SUM(H9:H34)</f>
        <v>0</v>
      </c>
      <c r="I36" s="44">
        <f>SUM(I9:I35)</f>
        <v>26778</v>
      </c>
      <c r="J36" s="58">
        <f>SUM(J9:J34)</f>
        <v>0</v>
      </c>
      <c r="K36" s="58">
        <f>SUM(K9:K35)</f>
        <v>3063174</v>
      </c>
    </row>
    <row r="37" spans="1:11">
      <c r="A37" s="195" t="s">
        <v>341</v>
      </c>
      <c r="B37" s="196"/>
      <c r="C37" s="196"/>
      <c r="D37" s="196"/>
      <c r="E37" s="196"/>
      <c r="F37" s="196"/>
      <c r="G37" s="196"/>
      <c r="H37" s="196"/>
      <c r="I37" s="196"/>
      <c r="J37" s="196"/>
      <c r="K37" s="197"/>
    </row>
    <row r="38" spans="1:11">
      <c r="A38" s="96" t="s">
        <v>342</v>
      </c>
      <c r="B38" s="92" t="s">
        <v>341</v>
      </c>
      <c r="C38" s="97">
        <v>4955</v>
      </c>
      <c r="D38" s="97">
        <v>0</v>
      </c>
      <c r="E38" s="97"/>
      <c r="F38" s="98"/>
      <c r="G38" s="98"/>
      <c r="H38" s="98"/>
      <c r="I38" s="97">
        <v>0</v>
      </c>
      <c r="J38" s="97"/>
      <c r="K38" s="99">
        <f>C38+D38+E38+I38+J38</f>
        <v>4955</v>
      </c>
    </row>
    <row r="39" spans="1:11">
      <c r="A39" s="198" t="s">
        <v>343</v>
      </c>
      <c r="B39" s="199"/>
      <c r="C39" s="58">
        <f>SUM(C38)</f>
        <v>4955</v>
      </c>
      <c r="D39" s="58">
        <f>SUM(D38)</f>
        <v>0</v>
      </c>
      <c r="E39" s="58">
        <f t="shared" ref="E39:J39" si="2">SUM(E38)</f>
        <v>0</v>
      </c>
      <c r="F39" s="58">
        <f t="shared" si="2"/>
        <v>0</v>
      </c>
      <c r="G39" s="58">
        <f t="shared" si="2"/>
        <v>0</v>
      </c>
      <c r="H39" s="58">
        <f t="shared" si="2"/>
        <v>0</v>
      </c>
      <c r="I39" s="44">
        <f t="shared" si="2"/>
        <v>0</v>
      </c>
      <c r="J39" s="58">
        <f t="shared" si="2"/>
        <v>0</v>
      </c>
      <c r="K39" s="89">
        <f>SUM(K38)</f>
        <v>4955</v>
      </c>
    </row>
    <row r="40" spans="1:11">
      <c r="A40" s="195" t="s">
        <v>209</v>
      </c>
      <c r="B40" s="196"/>
      <c r="C40" s="196"/>
      <c r="D40" s="196"/>
      <c r="E40" s="196"/>
      <c r="F40" s="196"/>
      <c r="G40" s="196"/>
      <c r="H40" s="196"/>
      <c r="I40" s="196"/>
      <c r="J40" s="196"/>
      <c r="K40" s="197"/>
    </row>
    <row r="41" spans="1:11">
      <c r="A41" s="96" t="s">
        <v>344</v>
      </c>
      <c r="B41" s="92" t="s">
        <v>345</v>
      </c>
      <c r="C41" s="97">
        <v>178869</v>
      </c>
      <c r="D41" s="97"/>
      <c r="E41" s="97"/>
      <c r="F41" s="98"/>
      <c r="G41" s="98"/>
      <c r="H41" s="98"/>
      <c r="I41" s="97"/>
      <c r="J41" s="97"/>
      <c r="K41" s="99">
        <f>C41+D41+E41+I41+J41</f>
        <v>178869</v>
      </c>
    </row>
    <row r="42" spans="1:11">
      <c r="A42" s="96" t="s">
        <v>346</v>
      </c>
      <c r="B42" s="92" t="s">
        <v>347</v>
      </c>
      <c r="C42" s="97">
        <v>208418</v>
      </c>
      <c r="D42" s="97"/>
      <c r="E42" s="97"/>
      <c r="F42" s="98"/>
      <c r="G42" s="98"/>
      <c r="H42" s="98"/>
      <c r="I42" s="97"/>
      <c r="J42" s="97"/>
      <c r="K42" s="99">
        <f>C42+D42+E42+I42+J42</f>
        <v>208418</v>
      </c>
    </row>
    <row r="43" spans="1:11">
      <c r="A43" s="198" t="s">
        <v>348</v>
      </c>
      <c r="B43" s="199"/>
      <c r="C43" s="58">
        <f>SUM(C41:C42)</f>
        <v>387287</v>
      </c>
      <c r="D43" s="58">
        <f>SUM(D41:D42)</f>
        <v>0</v>
      </c>
      <c r="E43" s="58">
        <f t="shared" ref="E43:J43" si="3">SUM(E41:E42)</f>
        <v>0</v>
      </c>
      <c r="F43" s="58">
        <f t="shared" si="3"/>
        <v>0</v>
      </c>
      <c r="G43" s="58">
        <f t="shared" si="3"/>
        <v>0</v>
      </c>
      <c r="H43" s="58">
        <f t="shared" si="3"/>
        <v>0</v>
      </c>
      <c r="I43" s="44">
        <f t="shared" si="3"/>
        <v>0</v>
      </c>
      <c r="J43" s="58">
        <f t="shared" si="3"/>
        <v>0</v>
      </c>
      <c r="K43" s="89">
        <f>SUM(K41:K42)</f>
        <v>387287</v>
      </c>
    </row>
    <row r="44" spans="1:11">
      <c r="A44" s="200" t="s">
        <v>211</v>
      </c>
      <c r="B44" s="201"/>
      <c r="C44" s="201"/>
      <c r="D44" s="201"/>
      <c r="E44" s="201"/>
      <c r="F44" s="201"/>
      <c r="G44" s="201"/>
      <c r="H44" s="201"/>
      <c r="I44" s="201"/>
      <c r="J44" s="201"/>
      <c r="K44" s="202"/>
    </row>
    <row r="45" spans="1:11">
      <c r="A45" s="203"/>
      <c r="B45" s="204"/>
      <c r="C45" s="204"/>
      <c r="D45" s="204"/>
      <c r="E45" s="204"/>
      <c r="F45" s="204"/>
      <c r="G45" s="204"/>
      <c r="H45" s="204"/>
      <c r="I45" s="204"/>
      <c r="J45" s="204"/>
      <c r="K45" s="205"/>
    </row>
    <row r="46" spans="1:11" ht="25.5">
      <c r="A46" s="96" t="s">
        <v>349</v>
      </c>
      <c r="B46" s="92" t="s">
        <v>350</v>
      </c>
      <c r="C46" s="97">
        <v>72064</v>
      </c>
      <c r="D46" s="97"/>
      <c r="E46" s="97"/>
      <c r="F46" s="98"/>
      <c r="G46" s="98"/>
      <c r="H46" s="98"/>
      <c r="I46" s="97"/>
      <c r="J46" s="97"/>
      <c r="K46" s="99">
        <f t="shared" ref="K46:K60" si="4">C46+D46+E46+F46+I46+J46</f>
        <v>72064</v>
      </c>
    </row>
    <row r="47" spans="1:11" ht="38.25">
      <c r="A47" s="100" t="s">
        <v>351</v>
      </c>
      <c r="B47" s="93" t="s">
        <v>197</v>
      </c>
      <c r="C47" s="97">
        <v>10209</v>
      </c>
      <c r="D47" s="97"/>
      <c r="E47" s="97"/>
      <c r="F47" s="97"/>
      <c r="G47" s="97"/>
      <c r="H47" s="97"/>
      <c r="I47" s="97"/>
      <c r="J47" s="97"/>
      <c r="K47" s="99">
        <f t="shared" si="4"/>
        <v>10209</v>
      </c>
    </row>
    <row r="48" spans="1:11" ht="51.75">
      <c r="A48" s="100" t="s">
        <v>883</v>
      </c>
      <c r="B48" s="147" t="s">
        <v>963</v>
      </c>
      <c r="C48" s="97">
        <v>22000</v>
      </c>
      <c r="D48" s="97"/>
      <c r="E48" s="97">
        <v>16000</v>
      </c>
      <c r="F48" s="97"/>
      <c r="G48" s="97"/>
      <c r="H48" s="97"/>
      <c r="I48" s="97"/>
      <c r="J48" s="97">
        <v>88790</v>
      </c>
      <c r="K48" s="99">
        <f t="shared" si="4"/>
        <v>126790</v>
      </c>
    </row>
    <row r="49" spans="1:11" ht="25.5">
      <c r="A49" s="96" t="s">
        <v>352</v>
      </c>
      <c r="B49" s="92" t="s">
        <v>353</v>
      </c>
      <c r="C49" s="97"/>
      <c r="D49" s="97">
        <v>23854</v>
      </c>
      <c r="E49" s="97">
        <v>64093</v>
      </c>
      <c r="F49" s="98"/>
      <c r="G49" s="98"/>
      <c r="H49" s="98"/>
      <c r="I49" s="97">
        <v>64</v>
      </c>
      <c r="J49" s="97"/>
      <c r="K49" s="99">
        <f t="shared" si="4"/>
        <v>88011</v>
      </c>
    </row>
    <row r="50" spans="1:11">
      <c r="A50" s="96" t="s">
        <v>354</v>
      </c>
      <c r="B50" s="92" t="s">
        <v>355</v>
      </c>
      <c r="C50" s="97">
        <v>125195</v>
      </c>
      <c r="D50" s="97"/>
      <c r="E50" s="97"/>
      <c r="F50" s="98"/>
      <c r="G50" s="98"/>
      <c r="H50" s="98"/>
      <c r="I50" s="97"/>
      <c r="J50" s="97"/>
      <c r="K50" s="99">
        <f t="shared" si="4"/>
        <v>125195</v>
      </c>
    </row>
    <row r="51" spans="1:11" ht="25.5">
      <c r="A51" s="96" t="s">
        <v>356</v>
      </c>
      <c r="B51" s="92" t="s">
        <v>962</v>
      </c>
      <c r="C51" s="97">
        <v>76508</v>
      </c>
      <c r="D51" s="97"/>
      <c r="E51" s="97"/>
      <c r="F51" s="98"/>
      <c r="G51" s="98"/>
      <c r="H51" s="98"/>
      <c r="I51" s="97"/>
      <c r="J51" s="97"/>
      <c r="K51" s="99">
        <f t="shared" si="4"/>
        <v>76508</v>
      </c>
    </row>
    <row r="52" spans="1:11">
      <c r="A52" s="96" t="s">
        <v>357</v>
      </c>
      <c r="B52" s="92" t="s">
        <v>358</v>
      </c>
      <c r="C52" s="97">
        <v>24054</v>
      </c>
      <c r="D52" s="97">
        <v>17910</v>
      </c>
      <c r="E52" s="97"/>
      <c r="F52" s="98"/>
      <c r="G52" s="98"/>
      <c r="H52" s="98"/>
      <c r="I52" s="97"/>
      <c r="J52" s="97"/>
      <c r="K52" s="99">
        <f t="shared" si="4"/>
        <v>41964</v>
      </c>
    </row>
    <row r="53" spans="1:11">
      <c r="A53" s="96" t="s">
        <v>359</v>
      </c>
      <c r="B53" s="92"/>
      <c r="C53" s="97"/>
      <c r="D53" s="97"/>
      <c r="E53" s="97"/>
      <c r="F53" s="98"/>
      <c r="G53" s="98"/>
      <c r="H53" s="98"/>
      <c r="I53" s="97"/>
      <c r="J53" s="97"/>
      <c r="K53" s="99">
        <f t="shared" si="4"/>
        <v>0</v>
      </c>
    </row>
    <row r="54" spans="1:11">
      <c r="A54" s="96" t="s">
        <v>360</v>
      </c>
      <c r="B54" s="92" t="s">
        <v>361</v>
      </c>
      <c r="C54" s="97"/>
      <c r="D54" s="97"/>
      <c r="E54" s="97">
        <v>18698</v>
      </c>
      <c r="F54" s="98"/>
      <c r="G54" s="98"/>
      <c r="H54" s="98"/>
      <c r="I54" s="97">
        <v>2699</v>
      </c>
      <c r="J54" s="97"/>
      <c r="K54" s="99">
        <f t="shared" si="4"/>
        <v>21397</v>
      </c>
    </row>
    <row r="55" spans="1:11" ht="25.5">
      <c r="A55" s="96" t="s">
        <v>362</v>
      </c>
      <c r="B55" s="92" t="s">
        <v>363</v>
      </c>
      <c r="C55" s="97"/>
      <c r="D55" s="97"/>
      <c r="E55" s="97">
        <v>50000</v>
      </c>
      <c r="F55" s="98"/>
      <c r="G55" s="98"/>
      <c r="H55" s="98"/>
      <c r="I55" s="97">
        <v>31380</v>
      </c>
      <c r="J55" s="97"/>
      <c r="K55" s="99">
        <f t="shared" si="4"/>
        <v>81380</v>
      </c>
    </row>
    <row r="56" spans="1:11">
      <c r="A56" s="96"/>
      <c r="B56" s="92"/>
      <c r="C56" s="97"/>
      <c r="D56" s="97"/>
      <c r="E56" s="97"/>
      <c r="F56" s="98"/>
      <c r="G56" s="98"/>
      <c r="H56" s="98"/>
      <c r="I56" s="97"/>
      <c r="J56" s="97"/>
      <c r="K56" s="99">
        <f t="shared" si="4"/>
        <v>0</v>
      </c>
    </row>
    <row r="57" spans="1:11" ht="55.5" customHeight="1">
      <c r="A57" s="96" t="s">
        <v>364</v>
      </c>
      <c r="B57" s="94" t="s">
        <v>958</v>
      </c>
      <c r="C57" s="97"/>
      <c r="D57" s="97"/>
      <c r="E57" s="97">
        <v>9050</v>
      </c>
      <c r="F57" s="98"/>
      <c r="G57" s="98"/>
      <c r="H57" s="98"/>
      <c r="I57" s="97"/>
      <c r="J57" s="97"/>
      <c r="K57" s="99">
        <f t="shared" si="4"/>
        <v>9050</v>
      </c>
    </row>
    <row r="58" spans="1:11" ht="43.5" customHeight="1">
      <c r="A58" s="96" t="s">
        <v>365</v>
      </c>
      <c r="B58" s="95" t="s">
        <v>366</v>
      </c>
      <c r="C58" s="97">
        <v>1001</v>
      </c>
      <c r="D58" s="97"/>
      <c r="E58" s="97">
        <v>12988</v>
      </c>
      <c r="F58" s="98"/>
      <c r="G58" s="98"/>
      <c r="H58" s="98"/>
      <c r="I58" s="97">
        <v>5848</v>
      </c>
      <c r="J58" s="97"/>
      <c r="K58" s="99">
        <f t="shared" si="4"/>
        <v>19837</v>
      </c>
    </row>
    <row r="59" spans="1:11" ht="29.1" customHeight="1">
      <c r="A59" s="96" t="s">
        <v>367</v>
      </c>
      <c r="B59" s="95" t="s">
        <v>191</v>
      </c>
      <c r="C59" s="97">
        <v>25212</v>
      </c>
      <c r="D59" s="97"/>
      <c r="E59" s="97">
        <v>14961</v>
      </c>
      <c r="F59" s="98"/>
      <c r="G59" s="98"/>
      <c r="H59" s="98"/>
      <c r="I59" s="97"/>
      <c r="J59" s="97">
        <v>219049</v>
      </c>
      <c r="K59" s="99">
        <f t="shared" si="4"/>
        <v>259222</v>
      </c>
    </row>
    <row r="60" spans="1:11">
      <c r="A60" s="96" t="s">
        <v>368</v>
      </c>
      <c r="B60" s="92" t="s">
        <v>369</v>
      </c>
      <c r="C60" s="97">
        <v>11024</v>
      </c>
      <c r="D60" s="97"/>
      <c r="E60" s="97"/>
      <c r="F60" s="98"/>
      <c r="G60" s="98"/>
      <c r="H60" s="98"/>
      <c r="I60" s="97"/>
      <c r="J60" s="97"/>
      <c r="K60" s="99">
        <f t="shared" si="4"/>
        <v>11024</v>
      </c>
    </row>
    <row r="61" spans="1:11">
      <c r="A61" s="182" t="s">
        <v>370</v>
      </c>
      <c r="B61" s="183"/>
      <c r="C61" s="58">
        <f>SUM(C46:C60)</f>
        <v>367267</v>
      </c>
      <c r="D61" s="58">
        <f>SUM(D46:D60)</f>
        <v>41764</v>
      </c>
      <c r="E61" s="58">
        <f>SUM(E46:E60)</f>
        <v>185790</v>
      </c>
      <c r="F61" s="58">
        <f t="shared" ref="F61:K61" si="5">SUM(F46:F60)</f>
        <v>0</v>
      </c>
      <c r="G61" s="58">
        <f t="shared" si="5"/>
        <v>0</v>
      </c>
      <c r="H61" s="58">
        <f t="shared" si="5"/>
        <v>0</v>
      </c>
      <c r="I61" s="44">
        <f>SUM(I46:I60)</f>
        <v>39991</v>
      </c>
      <c r="J61" s="58">
        <f t="shared" si="5"/>
        <v>307839</v>
      </c>
      <c r="K61" s="58">
        <f t="shared" si="5"/>
        <v>942651</v>
      </c>
    </row>
    <row r="62" spans="1:11">
      <c r="A62" s="91"/>
      <c r="B62" s="90"/>
      <c r="C62" s="47"/>
      <c r="D62" s="47"/>
      <c r="E62" s="47"/>
      <c r="F62" s="47"/>
      <c r="G62" s="47"/>
      <c r="H62" s="47"/>
      <c r="I62" s="47"/>
      <c r="J62" s="47"/>
      <c r="K62" s="48"/>
    </row>
    <row r="63" spans="1:11">
      <c r="A63" s="195" t="s">
        <v>213</v>
      </c>
      <c r="B63" s="196"/>
      <c r="C63" s="196"/>
      <c r="D63" s="196"/>
      <c r="E63" s="196"/>
      <c r="F63" s="196"/>
      <c r="G63" s="196"/>
      <c r="H63" s="196"/>
      <c r="I63" s="196"/>
      <c r="J63" s="196"/>
      <c r="K63" s="197"/>
    </row>
    <row r="64" spans="1:11">
      <c r="A64" s="39" t="s">
        <v>371</v>
      </c>
      <c r="B64" s="40" t="s">
        <v>372</v>
      </c>
      <c r="C64" s="41">
        <v>31000</v>
      </c>
      <c r="D64" s="41"/>
      <c r="E64" s="41"/>
      <c r="F64" s="41"/>
      <c r="G64" s="41"/>
      <c r="H64" s="41"/>
      <c r="I64" s="41"/>
      <c r="J64" s="41"/>
      <c r="K64" s="42">
        <f>C64+D64+E64+I64+J64</f>
        <v>31000</v>
      </c>
    </row>
    <row r="65" spans="1:11">
      <c r="A65" s="198" t="s">
        <v>373</v>
      </c>
      <c r="B65" s="199"/>
      <c r="C65" s="58">
        <f>SUM(C64)</f>
        <v>31000</v>
      </c>
      <c r="D65" s="58">
        <f>SUM(D64)</f>
        <v>0</v>
      </c>
      <c r="E65" s="58">
        <f t="shared" ref="E65:K65" si="6">SUM(E64)</f>
        <v>0</v>
      </c>
      <c r="F65" s="58">
        <f t="shared" si="6"/>
        <v>0</v>
      </c>
      <c r="G65" s="58">
        <f t="shared" si="6"/>
        <v>0</v>
      </c>
      <c r="H65" s="58">
        <f t="shared" si="6"/>
        <v>0</v>
      </c>
      <c r="I65" s="44">
        <f t="shared" si="6"/>
        <v>0</v>
      </c>
      <c r="J65" s="58">
        <f t="shared" si="6"/>
        <v>0</v>
      </c>
      <c r="K65" s="58">
        <f t="shared" si="6"/>
        <v>31000</v>
      </c>
    </row>
    <row r="66" spans="1:11">
      <c r="A66" s="200" t="s">
        <v>215</v>
      </c>
      <c r="B66" s="201"/>
      <c r="C66" s="201"/>
      <c r="D66" s="201"/>
      <c r="E66" s="201"/>
      <c r="F66" s="201"/>
      <c r="G66" s="201"/>
      <c r="H66" s="201"/>
      <c r="I66" s="201"/>
      <c r="J66" s="201"/>
      <c r="K66" s="202"/>
    </row>
    <row r="67" spans="1:11">
      <c r="A67" s="203"/>
      <c r="B67" s="204"/>
      <c r="C67" s="204"/>
      <c r="D67" s="204"/>
      <c r="E67" s="204"/>
      <c r="F67" s="204"/>
      <c r="G67" s="204"/>
      <c r="H67" s="204"/>
      <c r="I67" s="204"/>
      <c r="J67" s="204"/>
      <c r="K67" s="205"/>
    </row>
    <row r="68" spans="1:11">
      <c r="A68" s="206" t="s">
        <v>374</v>
      </c>
      <c r="B68" s="207"/>
      <c r="C68" s="207"/>
      <c r="D68" s="207"/>
      <c r="E68" s="207"/>
      <c r="F68" s="207"/>
      <c r="G68" s="207"/>
      <c r="H68" s="207"/>
      <c r="I68" s="207"/>
      <c r="J68" s="207"/>
      <c r="K68" s="208"/>
    </row>
    <row r="69" spans="1:11" ht="25.5">
      <c r="A69" s="96" t="s">
        <v>375</v>
      </c>
      <c r="B69" s="92" t="s">
        <v>376</v>
      </c>
      <c r="C69" s="97">
        <v>304940</v>
      </c>
      <c r="D69" s="97"/>
      <c r="E69" s="97"/>
      <c r="F69" s="98"/>
      <c r="G69" s="98"/>
      <c r="H69" s="98"/>
      <c r="I69" s="97"/>
      <c r="J69" s="97"/>
      <c r="K69" s="99">
        <f t="shared" ref="K69:K104" si="7">C69+D69+E69+F69+G69+H69+I69+J69</f>
        <v>304940</v>
      </c>
    </row>
    <row r="70" spans="1:11" ht="30" customHeight="1">
      <c r="A70" s="96" t="s">
        <v>377</v>
      </c>
      <c r="B70" s="92" t="s">
        <v>376</v>
      </c>
      <c r="C70" s="97">
        <v>547305</v>
      </c>
      <c r="D70" s="97"/>
      <c r="E70" s="97"/>
      <c r="F70" s="98"/>
      <c r="G70" s="98"/>
      <c r="H70" s="98"/>
      <c r="I70" s="97"/>
      <c r="J70" s="97"/>
      <c r="K70" s="99">
        <f t="shared" si="7"/>
        <v>547305</v>
      </c>
    </row>
    <row r="71" spans="1:11" ht="29.45" customHeight="1">
      <c r="A71" s="96" t="s">
        <v>378</v>
      </c>
      <c r="B71" s="92" t="s">
        <v>376</v>
      </c>
      <c r="C71" s="97">
        <v>60361</v>
      </c>
      <c r="D71" s="97"/>
      <c r="E71" s="97"/>
      <c r="F71" s="98"/>
      <c r="G71" s="98"/>
      <c r="H71" s="98"/>
      <c r="I71" s="97"/>
      <c r="J71" s="97"/>
      <c r="K71" s="99">
        <f t="shared" si="7"/>
        <v>60361</v>
      </c>
    </row>
    <row r="72" spans="1:11" ht="25.5">
      <c r="A72" s="96" t="s">
        <v>379</v>
      </c>
      <c r="B72" s="92" t="s">
        <v>376</v>
      </c>
      <c r="C72" s="97">
        <v>24000</v>
      </c>
      <c r="D72" s="97"/>
      <c r="E72" s="97"/>
      <c r="F72" s="98"/>
      <c r="G72" s="98"/>
      <c r="H72" s="98"/>
      <c r="I72" s="97"/>
      <c r="J72" s="97"/>
      <c r="K72" s="99">
        <f t="shared" si="7"/>
        <v>24000</v>
      </c>
    </row>
    <row r="73" spans="1:11" ht="25.5">
      <c r="A73" s="96" t="s">
        <v>380</v>
      </c>
      <c r="B73" s="92" t="s">
        <v>376</v>
      </c>
      <c r="C73" s="97">
        <v>63644</v>
      </c>
      <c r="D73" s="97"/>
      <c r="E73" s="97"/>
      <c r="F73" s="98"/>
      <c r="G73" s="98"/>
      <c r="H73" s="98"/>
      <c r="I73" s="97"/>
      <c r="J73" s="97"/>
      <c r="K73" s="99">
        <f t="shared" si="7"/>
        <v>63644</v>
      </c>
    </row>
    <row r="74" spans="1:11" ht="32.450000000000003" customHeight="1">
      <c r="A74" s="96" t="s">
        <v>381</v>
      </c>
      <c r="B74" s="92" t="s">
        <v>376</v>
      </c>
      <c r="C74" s="97">
        <v>36114</v>
      </c>
      <c r="D74" s="97"/>
      <c r="E74" s="97"/>
      <c r="F74" s="98"/>
      <c r="G74" s="98"/>
      <c r="H74" s="98"/>
      <c r="I74" s="97"/>
      <c r="J74" s="97"/>
      <c r="K74" s="99">
        <f t="shared" si="7"/>
        <v>36114</v>
      </c>
    </row>
    <row r="75" spans="1:11" ht="28.5" customHeight="1">
      <c r="A75" s="96" t="s">
        <v>382</v>
      </c>
      <c r="B75" s="92" t="s">
        <v>383</v>
      </c>
      <c r="C75" s="97">
        <v>9657</v>
      </c>
      <c r="D75" s="97"/>
      <c r="E75" s="97"/>
      <c r="F75" s="98"/>
      <c r="G75" s="98"/>
      <c r="H75" s="98"/>
      <c r="I75" s="97"/>
      <c r="J75" s="97"/>
      <c r="K75" s="99">
        <f t="shared" si="7"/>
        <v>9657</v>
      </c>
    </row>
    <row r="76" spans="1:11" ht="30" customHeight="1">
      <c r="A76" s="96" t="s">
        <v>384</v>
      </c>
      <c r="B76" s="92" t="s">
        <v>385</v>
      </c>
      <c r="C76" s="97">
        <v>12290</v>
      </c>
      <c r="D76" s="97"/>
      <c r="E76" s="97"/>
      <c r="F76" s="98"/>
      <c r="G76" s="98"/>
      <c r="H76" s="98"/>
      <c r="I76" s="97"/>
      <c r="J76" s="97"/>
      <c r="K76" s="99">
        <f t="shared" si="7"/>
        <v>12290</v>
      </c>
    </row>
    <row r="77" spans="1:11" ht="29.1" customHeight="1">
      <c r="A77" s="96" t="s">
        <v>386</v>
      </c>
      <c r="B77" s="92" t="s">
        <v>387</v>
      </c>
      <c r="C77" s="97">
        <v>16483</v>
      </c>
      <c r="D77" s="97"/>
      <c r="E77" s="97"/>
      <c r="F77" s="98"/>
      <c r="G77" s="98"/>
      <c r="H77" s="98"/>
      <c r="I77" s="97"/>
      <c r="J77" s="97"/>
      <c r="K77" s="99">
        <f t="shared" si="7"/>
        <v>16483</v>
      </c>
    </row>
    <row r="78" spans="1:11" ht="25.5">
      <c r="A78" s="96" t="s">
        <v>388</v>
      </c>
      <c r="B78" s="92" t="s">
        <v>389</v>
      </c>
      <c r="C78" s="97">
        <v>12050</v>
      </c>
      <c r="D78" s="97"/>
      <c r="E78" s="97"/>
      <c r="F78" s="98"/>
      <c r="G78" s="98"/>
      <c r="H78" s="98"/>
      <c r="I78" s="97"/>
      <c r="J78" s="97"/>
      <c r="K78" s="99">
        <f t="shared" si="7"/>
        <v>12050</v>
      </c>
    </row>
    <row r="79" spans="1:11" ht="31.5" customHeight="1">
      <c r="A79" s="96" t="s">
        <v>390</v>
      </c>
      <c r="B79" s="92" t="s">
        <v>391</v>
      </c>
      <c r="C79" s="97">
        <v>31200</v>
      </c>
      <c r="D79" s="97"/>
      <c r="E79" s="97"/>
      <c r="F79" s="98"/>
      <c r="G79" s="98"/>
      <c r="H79" s="98"/>
      <c r="I79" s="97"/>
      <c r="J79" s="97"/>
      <c r="K79" s="99">
        <f t="shared" si="7"/>
        <v>31200</v>
      </c>
    </row>
    <row r="80" spans="1:11" ht="25.5">
      <c r="A80" s="96" t="s">
        <v>392</v>
      </c>
      <c r="B80" s="92" t="s">
        <v>393</v>
      </c>
      <c r="C80" s="97">
        <v>10850</v>
      </c>
      <c r="D80" s="97"/>
      <c r="E80" s="97"/>
      <c r="F80" s="98"/>
      <c r="G80" s="98"/>
      <c r="H80" s="98"/>
      <c r="I80" s="97"/>
      <c r="J80" s="97"/>
      <c r="K80" s="99">
        <f t="shared" si="7"/>
        <v>10850</v>
      </c>
    </row>
    <row r="81" spans="1:11" ht="25.5">
      <c r="A81" s="96" t="s">
        <v>394</v>
      </c>
      <c r="B81" s="92" t="s">
        <v>395</v>
      </c>
      <c r="C81" s="97">
        <v>242913</v>
      </c>
      <c r="D81" s="97"/>
      <c r="E81" s="97"/>
      <c r="F81" s="98"/>
      <c r="G81" s="98"/>
      <c r="H81" s="98"/>
      <c r="I81" s="97"/>
      <c r="J81" s="97"/>
      <c r="K81" s="99">
        <f t="shared" si="7"/>
        <v>242913</v>
      </c>
    </row>
    <row r="82" spans="1:11" ht="38.25">
      <c r="A82" s="96" t="s">
        <v>396</v>
      </c>
      <c r="B82" s="92" t="s">
        <v>397</v>
      </c>
      <c r="C82" s="97">
        <v>46450</v>
      </c>
      <c r="D82" s="97"/>
      <c r="E82" s="97"/>
      <c r="F82" s="98"/>
      <c r="G82" s="98"/>
      <c r="H82" s="98"/>
      <c r="I82" s="97"/>
      <c r="J82" s="97"/>
      <c r="K82" s="99">
        <f t="shared" si="7"/>
        <v>46450</v>
      </c>
    </row>
    <row r="83" spans="1:11" ht="25.5">
      <c r="A83" s="96" t="s">
        <v>885</v>
      </c>
      <c r="B83" s="92" t="s">
        <v>884</v>
      </c>
      <c r="C83" s="97"/>
      <c r="D83" s="97"/>
      <c r="E83" s="97">
        <v>57475</v>
      </c>
      <c r="F83" s="98"/>
      <c r="G83" s="98"/>
      <c r="H83" s="98"/>
      <c r="I83" s="97"/>
      <c r="J83" s="97"/>
      <c r="K83" s="99">
        <f t="shared" ref="K83" si="8">C83+D83+E83+F83+G83+H83+I83+J83</f>
        <v>57475</v>
      </c>
    </row>
    <row r="84" spans="1:11" ht="25.5">
      <c r="A84" s="96" t="s">
        <v>398</v>
      </c>
      <c r="B84" s="92" t="s">
        <v>399</v>
      </c>
      <c r="C84" s="97">
        <v>60820</v>
      </c>
      <c r="D84" s="97"/>
      <c r="E84" s="97"/>
      <c r="F84" s="98"/>
      <c r="G84" s="98"/>
      <c r="H84" s="98"/>
      <c r="I84" s="97"/>
      <c r="J84" s="97"/>
      <c r="K84" s="99">
        <f t="shared" si="7"/>
        <v>60820</v>
      </c>
    </row>
    <row r="85" spans="1:11" ht="31.5" customHeight="1">
      <c r="A85" s="96" t="s">
        <v>400</v>
      </c>
      <c r="B85" s="92" t="s">
        <v>401</v>
      </c>
      <c r="C85" s="97">
        <v>20250</v>
      </c>
      <c r="D85" s="97"/>
      <c r="E85" s="97"/>
      <c r="F85" s="98"/>
      <c r="G85" s="98"/>
      <c r="H85" s="98"/>
      <c r="I85" s="97"/>
      <c r="J85" s="97"/>
      <c r="K85" s="99">
        <f t="shared" si="7"/>
        <v>20250</v>
      </c>
    </row>
    <row r="86" spans="1:11" ht="52.5" customHeight="1">
      <c r="A86" s="96" t="s">
        <v>886</v>
      </c>
      <c r="B86" s="146" t="s">
        <v>887</v>
      </c>
      <c r="C86" s="97"/>
      <c r="D86" s="97"/>
      <c r="E86" s="97">
        <v>255087</v>
      </c>
      <c r="F86" s="98"/>
      <c r="G86" s="98"/>
      <c r="H86" s="98"/>
      <c r="I86" s="97"/>
      <c r="J86" s="97">
        <v>245082</v>
      </c>
      <c r="K86" s="99">
        <f t="shared" ref="K86" si="9">C86+D86+E86+F86+G86+H86+I86+J86</f>
        <v>500169</v>
      </c>
    </row>
    <row r="87" spans="1:11" ht="25.5">
      <c r="A87" s="96" t="s">
        <v>402</v>
      </c>
      <c r="B87" s="92" t="s">
        <v>403</v>
      </c>
      <c r="C87" s="97">
        <v>33217</v>
      </c>
      <c r="D87" s="97"/>
      <c r="E87" s="97"/>
      <c r="F87" s="98"/>
      <c r="G87" s="98"/>
      <c r="H87" s="98"/>
      <c r="I87" s="97"/>
      <c r="J87" s="97"/>
      <c r="K87" s="99">
        <f t="shared" si="7"/>
        <v>33217</v>
      </c>
    </row>
    <row r="88" spans="1:11" ht="25.5">
      <c r="A88" s="96" t="s">
        <v>404</v>
      </c>
      <c r="B88" s="92" t="s">
        <v>799</v>
      </c>
      <c r="C88" s="97">
        <v>9760</v>
      </c>
      <c r="D88" s="97"/>
      <c r="E88" s="97"/>
      <c r="F88" s="98"/>
      <c r="G88" s="98"/>
      <c r="H88" s="98"/>
      <c r="I88" s="97"/>
      <c r="J88" s="97"/>
      <c r="K88" s="99">
        <f t="shared" si="7"/>
        <v>9760</v>
      </c>
    </row>
    <row r="89" spans="1:11" ht="25.5">
      <c r="A89" s="96" t="s">
        <v>405</v>
      </c>
      <c r="B89" s="92" t="s">
        <v>406</v>
      </c>
      <c r="C89" s="97">
        <v>30605</v>
      </c>
      <c r="D89" s="97"/>
      <c r="E89" s="97"/>
      <c r="F89" s="98"/>
      <c r="G89" s="98"/>
      <c r="H89" s="98"/>
      <c r="I89" s="97"/>
      <c r="J89" s="97"/>
      <c r="K89" s="99">
        <f t="shared" si="7"/>
        <v>30605</v>
      </c>
    </row>
    <row r="90" spans="1:11" ht="25.5">
      <c r="A90" s="96" t="s">
        <v>407</v>
      </c>
      <c r="B90" s="92" t="s">
        <v>408</v>
      </c>
      <c r="C90" s="97">
        <v>3105</v>
      </c>
      <c r="D90" s="97"/>
      <c r="E90" s="97"/>
      <c r="F90" s="98"/>
      <c r="G90" s="98"/>
      <c r="H90" s="98"/>
      <c r="I90" s="97"/>
      <c r="J90" s="97"/>
      <c r="K90" s="99">
        <f t="shared" si="7"/>
        <v>3105</v>
      </c>
    </row>
    <row r="91" spans="1:11" ht="25.5">
      <c r="A91" s="96" t="s">
        <v>409</v>
      </c>
      <c r="B91" s="92" t="s">
        <v>410</v>
      </c>
      <c r="C91" s="97">
        <v>13165</v>
      </c>
      <c r="D91" s="97"/>
      <c r="E91" s="97"/>
      <c r="F91" s="98"/>
      <c r="G91" s="98"/>
      <c r="H91" s="98"/>
      <c r="I91" s="97"/>
      <c r="J91" s="97"/>
      <c r="K91" s="99">
        <f t="shared" si="7"/>
        <v>13165</v>
      </c>
    </row>
    <row r="92" spans="1:11" ht="25.5">
      <c r="A92" s="96" t="s">
        <v>411</v>
      </c>
      <c r="B92" s="92" t="s">
        <v>412</v>
      </c>
      <c r="C92" s="97">
        <v>2800</v>
      </c>
      <c r="D92" s="97"/>
      <c r="E92" s="97"/>
      <c r="F92" s="98"/>
      <c r="G92" s="98"/>
      <c r="H92" s="98"/>
      <c r="I92" s="97"/>
      <c r="J92" s="97"/>
      <c r="K92" s="99">
        <f t="shared" si="7"/>
        <v>2800</v>
      </c>
    </row>
    <row r="93" spans="1:11" ht="38.25">
      <c r="A93" s="96" t="s">
        <v>413</v>
      </c>
      <c r="B93" s="92" t="s">
        <v>414</v>
      </c>
      <c r="C93" s="97">
        <v>31243</v>
      </c>
      <c r="D93" s="97"/>
      <c r="E93" s="97"/>
      <c r="F93" s="98"/>
      <c r="G93" s="98"/>
      <c r="H93" s="98"/>
      <c r="I93" s="97"/>
      <c r="J93" s="97"/>
      <c r="K93" s="99">
        <f t="shared" si="7"/>
        <v>31243</v>
      </c>
    </row>
    <row r="94" spans="1:11" ht="25.5">
      <c r="A94" s="96" t="s">
        <v>415</v>
      </c>
      <c r="B94" s="92" t="s">
        <v>416</v>
      </c>
      <c r="C94" s="97">
        <v>7300</v>
      </c>
      <c r="D94" s="97"/>
      <c r="E94" s="97"/>
      <c r="F94" s="98"/>
      <c r="G94" s="98"/>
      <c r="H94" s="98"/>
      <c r="I94" s="97"/>
      <c r="J94" s="97"/>
      <c r="K94" s="99">
        <f t="shared" si="7"/>
        <v>7300</v>
      </c>
    </row>
    <row r="95" spans="1:11" ht="25.5">
      <c r="A95" s="96" t="s">
        <v>417</v>
      </c>
      <c r="B95" s="92" t="s">
        <v>418</v>
      </c>
      <c r="C95" s="97">
        <v>24818</v>
      </c>
      <c r="D95" s="97"/>
      <c r="E95" s="97"/>
      <c r="F95" s="98"/>
      <c r="G95" s="98"/>
      <c r="H95" s="98"/>
      <c r="I95" s="97"/>
      <c r="J95" s="97"/>
      <c r="K95" s="99">
        <f t="shared" si="7"/>
        <v>24818</v>
      </c>
    </row>
    <row r="96" spans="1:11" ht="25.5">
      <c r="A96" s="96" t="s">
        <v>419</v>
      </c>
      <c r="B96" s="92" t="s">
        <v>420</v>
      </c>
      <c r="C96" s="97">
        <v>19100</v>
      </c>
      <c r="D96" s="97"/>
      <c r="E96" s="97"/>
      <c r="F96" s="98"/>
      <c r="G96" s="98"/>
      <c r="H96" s="98"/>
      <c r="I96" s="97"/>
      <c r="J96" s="97"/>
      <c r="K96" s="99">
        <f t="shared" si="7"/>
        <v>19100</v>
      </c>
    </row>
    <row r="97" spans="1:11" ht="38.25">
      <c r="A97" s="96" t="s">
        <v>421</v>
      </c>
      <c r="B97" s="92" t="s">
        <v>422</v>
      </c>
      <c r="C97" s="97">
        <v>305361</v>
      </c>
      <c r="D97" s="97"/>
      <c r="E97" s="97"/>
      <c r="F97" s="98"/>
      <c r="G97" s="98"/>
      <c r="H97" s="98"/>
      <c r="I97" s="97"/>
      <c r="J97" s="97"/>
      <c r="K97" s="99">
        <f t="shared" si="7"/>
        <v>305361</v>
      </c>
    </row>
    <row r="98" spans="1:11" ht="38.25">
      <c r="A98" s="96" t="s">
        <v>423</v>
      </c>
      <c r="B98" s="92" t="s">
        <v>422</v>
      </c>
      <c r="C98" s="97">
        <v>34736</v>
      </c>
      <c r="D98" s="97"/>
      <c r="E98" s="97"/>
      <c r="F98" s="98"/>
      <c r="G98" s="98"/>
      <c r="H98" s="98"/>
      <c r="I98" s="97"/>
      <c r="J98" s="97"/>
      <c r="K98" s="99">
        <f t="shared" si="7"/>
        <v>34736</v>
      </c>
    </row>
    <row r="99" spans="1:11" ht="25.5">
      <c r="A99" s="96" t="s">
        <v>424</v>
      </c>
      <c r="B99" s="92" t="s">
        <v>425</v>
      </c>
      <c r="C99" s="97">
        <v>10550</v>
      </c>
      <c r="D99" s="97"/>
      <c r="E99" s="97"/>
      <c r="F99" s="98"/>
      <c r="G99" s="98"/>
      <c r="H99" s="98"/>
      <c r="I99" s="97"/>
      <c r="J99" s="97"/>
      <c r="K99" s="99">
        <f t="shared" si="7"/>
        <v>10550</v>
      </c>
    </row>
    <row r="100" spans="1:11" ht="25.5">
      <c r="A100" s="96" t="s">
        <v>426</v>
      </c>
      <c r="B100" s="92" t="s">
        <v>427</v>
      </c>
      <c r="C100" s="97">
        <v>1270</v>
      </c>
      <c r="D100" s="97"/>
      <c r="E100" s="97"/>
      <c r="F100" s="98"/>
      <c r="G100" s="98"/>
      <c r="H100" s="98"/>
      <c r="I100" s="97"/>
      <c r="J100" s="97"/>
      <c r="K100" s="99">
        <f t="shared" si="7"/>
        <v>1270</v>
      </c>
    </row>
    <row r="101" spans="1:11" ht="25.5">
      <c r="A101" s="96" t="s">
        <v>428</v>
      </c>
      <c r="B101" s="92" t="s">
        <v>429</v>
      </c>
      <c r="C101" s="97">
        <v>7200</v>
      </c>
      <c r="D101" s="97"/>
      <c r="E101" s="97"/>
      <c r="F101" s="98"/>
      <c r="G101" s="98"/>
      <c r="H101" s="98"/>
      <c r="I101" s="97"/>
      <c r="J101" s="97"/>
      <c r="K101" s="99">
        <f t="shared" si="7"/>
        <v>7200</v>
      </c>
    </row>
    <row r="102" spans="1:11" ht="25.5">
      <c r="A102" s="96" t="s">
        <v>430</v>
      </c>
      <c r="B102" s="92" t="s">
        <v>431</v>
      </c>
      <c r="C102" s="97">
        <v>2100</v>
      </c>
      <c r="D102" s="97"/>
      <c r="E102" s="97"/>
      <c r="F102" s="98"/>
      <c r="G102" s="98"/>
      <c r="H102" s="98"/>
      <c r="I102" s="97"/>
      <c r="J102" s="97"/>
      <c r="K102" s="99">
        <f t="shared" si="7"/>
        <v>2100</v>
      </c>
    </row>
    <row r="103" spans="1:11" ht="25.5">
      <c r="A103" s="96" t="s">
        <v>432</v>
      </c>
      <c r="B103" s="92" t="s">
        <v>433</v>
      </c>
      <c r="C103" s="97">
        <v>2100</v>
      </c>
      <c r="D103" s="97"/>
      <c r="E103" s="97"/>
      <c r="F103" s="98"/>
      <c r="G103" s="98"/>
      <c r="H103" s="98"/>
      <c r="I103" s="97"/>
      <c r="J103" s="97"/>
      <c r="K103" s="99">
        <f t="shared" si="7"/>
        <v>2100</v>
      </c>
    </row>
    <row r="104" spans="1:11" ht="30.6" customHeight="1">
      <c r="A104" s="96" t="s">
        <v>434</v>
      </c>
      <c r="B104" s="92" t="s">
        <v>435</v>
      </c>
      <c r="C104" s="97">
        <v>462703</v>
      </c>
      <c r="D104" s="97"/>
      <c r="E104" s="97"/>
      <c r="F104" s="98"/>
      <c r="G104" s="98"/>
      <c r="H104" s="98"/>
      <c r="I104" s="97"/>
      <c r="J104" s="97"/>
      <c r="K104" s="99">
        <f t="shared" si="7"/>
        <v>462703</v>
      </c>
    </row>
    <row r="105" spans="1:11" ht="27">
      <c r="A105" s="49"/>
      <c r="B105" s="50" t="s">
        <v>436</v>
      </c>
      <c r="C105" s="44">
        <f>SUM(C69:C104)</f>
        <v>2500460</v>
      </c>
      <c r="D105" s="44">
        <f>SUM(D69:D104)</f>
        <v>0</v>
      </c>
      <c r="E105" s="44">
        <f t="shared" ref="E105:K105" si="10">SUM(E69:E104)</f>
        <v>312562</v>
      </c>
      <c r="F105" s="44">
        <f t="shared" si="10"/>
        <v>0</v>
      </c>
      <c r="G105" s="44">
        <f t="shared" si="10"/>
        <v>0</v>
      </c>
      <c r="H105" s="44">
        <f t="shared" si="10"/>
        <v>0</v>
      </c>
      <c r="I105" s="44">
        <f t="shared" si="10"/>
        <v>0</v>
      </c>
      <c r="J105" s="44">
        <f t="shared" si="10"/>
        <v>245082</v>
      </c>
      <c r="K105" s="44">
        <f t="shared" si="10"/>
        <v>3058104</v>
      </c>
    </row>
    <row r="106" spans="1:11">
      <c r="A106" s="39"/>
      <c r="B106" s="50"/>
      <c r="C106" s="51"/>
      <c r="D106" s="51"/>
      <c r="E106" s="51"/>
      <c r="F106" s="52"/>
      <c r="G106" s="52"/>
      <c r="H106" s="52"/>
      <c r="I106" s="51"/>
      <c r="J106" s="51"/>
      <c r="K106" s="53"/>
    </row>
    <row r="107" spans="1:11">
      <c r="A107" s="209" t="s">
        <v>437</v>
      </c>
      <c r="B107" s="210"/>
      <c r="C107" s="210"/>
      <c r="D107" s="210"/>
      <c r="E107" s="210"/>
      <c r="F107" s="210"/>
      <c r="G107" s="210"/>
      <c r="H107" s="210"/>
      <c r="I107" s="210"/>
      <c r="J107" s="210"/>
      <c r="K107" s="211"/>
    </row>
    <row r="108" spans="1:11">
      <c r="A108" s="96" t="s">
        <v>438</v>
      </c>
      <c r="B108" s="92" t="s">
        <v>439</v>
      </c>
      <c r="C108" s="97">
        <v>117191</v>
      </c>
      <c r="D108" s="97"/>
      <c r="E108" s="97"/>
      <c r="F108" s="98"/>
      <c r="G108" s="98"/>
      <c r="H108" s="98"/>
      <c r="I108" s="97"/>
      <c r="J108" s="97"/>
      <c r="K108" s="99">
        <f t="shared" ref="K108:K118" si="11">C108+D108+E108+F108+G108+H108+I108+J108</f>
        <v>117191</v>
      </c>
    </row>
    <row r="109" spans="1:11" ht="32.1" customHeight="1">
      <c r="A109" s="96" t="s">
        <v>440</v>
      </c>
      <c r="B109" s="92" t="s">
        <v>441</v>
      </c>
      <c r="C109" s="97">
        <v>1707</v>
      </c>
      <c r="D109" s="97"/>
      <c r="E109" s="97"/>
      <c r="F109" s="98"/>
      <c r="G109" s="98"/>
      <c r="H109" s="98"/>
      <c r="I109" s="97"/>
      <c r="J109" s="97"/>
      <c r="K109" s="99">
        <f t="shared" si="11"/>
        <v>1707</v>
      </c>
    </row>
    <row r="110" spans="1:11" ht="25.5">
      <c r="A110" s="96" t="s">
        <v>442</v>
      </c>
      <c r="B110" s="92" t="s">
        <v>443</v>
      </c>
      <c r="C110" s="97">
        <v>250</v>
      </c>
      <c r="D110" s="97"/>
      <c r="E110" s="97"/>
      <c r="F110" s="98"/>
      <c r="G110" s="98"/>
      <c r="H110" s="98"/>
      <c r="I110" s="97"/>
      <c r="J110" s="97"/>
      <c r="K110" s="99">
        <f t="shared" si="11"/>
        <v>250</v>
      </c>
    </row>
    <row r="111" spans="1:11" ht="25.5">
      <c r="A111" s="96" t="s">
        <v>444</v>
      </c>
      <c r="B111" s="92" t="s">
        <v>445</v>
      </c>
      <c r="C111" s="97">
        <v>300</v>
      </c>
      <c r="D111" s="97"/>
      <c r="E111" s="97"/>
      <c r="F111" s="98"/>
      <c r="G111" s="98"/>
      <c r="H111" s="98"/>
      <c r="I111" s="97"/>
      <c r="J111" s="97"/>
      <c r="K111" s="99">
        <f t="shared" si="11"/>
        <v>300</v>
      </c>
    </row>
    <row r="112" spans="1:11" ht="25.5">
      <c r="A112" s="96" t="s">
        <v>446</v>
      </c>
      <c r="B112" s="92" t="s">
        <v>447</v>
      </c>
      <c r="C112" s="97">
        <v>3200</v>
      </c>
      <c r="D112" s="97"/>
      <c r="E112" s="97"/>
      <c r="F112" s="98"/>
      <c r="G112" s="98"/>
      <c r="H112" s="98"/>
      <c r="I112" s="97"/>
      <c r="J112" s="97"/>
      <c r="K112" s="99">
        <f t="shared" si="11"/>
        <v>3200</v>
      </c>
    </row>
    <row r="113" spans="1:11" ht="25.5">
      <c r="A113" s="96" t="s">
        <v>448</v>
      </c>
      <c r="B113" s="92" t="s">
        <v>449</v>
      </c>
      <c r="C113" s="97">
        <v>32550</v>
      </c>
      <c r="D113" s="97"/>
      <c r="E113" s="97"/>
      <c r="F113" s="98"/>
      <c r="G113" s="98"/>
      <c r="H113" s="98"/>
      <c r="I113" s="97"/>
      <c r="J113" s="97"/>
      <c r="K113" s="99">
        <f t="shared" si="11"/>
        <v>32550</v>
      </c>
    </row>
    <row r="114" spans="1:11" ht="25.5">
      <c r="A114" s="96" t="s">
        <v>450</v>
      </c>
      <c r="B114" s="92" t="s">
        <v>451</v>
      </c>
      <c r="C114" s="97">
        <v>4372</v>
      </c>
      <c r="D114" s="97"/>
      <c r="E114" s="97"/>
      <c r="F114" s="98"/>
      <c r="G114" s="98"/>
      <c r="H114" s="98"/>
      <c r="I114" s="97"/>
      <c r="J114" s="97"/>
      <c r="K114" s="99">
        <f t="shared" si="11"/>
        <v>4372</v>
      </c>
    </row>
    <row r="115" spans="1:11" ht="25.5">
      <c r="A115" s="96" t="s">
        <v>452</v>
      </c>
      <c r="B115" s="92" t="s">
        <v>453</v>
      </c>
      <c r="C115" s="97">
        <v>8350</v>
      </c>
      <c r="D115" s="97"/>
      <c r="E115" s="97"/>
      <c r="F115" s="98"/>
      <c r="G115" s="98"/>
      <c r="H115" s="98"/>
      <c r="I115" s="97"/>
      <c r="J115" s="97"/>
      <c r="K115" s="99">
        <f t="shared" si="11"/>
        <v>8350</v>
      </c>
    </row>
    <row r="116" spans="1:11" ht="38.25">
      <c r="A116" s="96" t="s">
        <v>454</v>
      </c>
      <c r="B116" s="92" t="s">
        <v>455</v>
      </c>
      <c r="C116" s="97">
        <v>400</v>
      </c>
      <c r="D116" s="97"/>
      <c r="E116" s="97"/>
      <c r="F116" s="98"/>
      <c r="G116" s="98"/>
      <c r="H116" s="98"/>
      <c r="I116" s="97"/>
      <c r="J116" s="97"/>
      <c r="K116" s="99">
        <f t="shared" si="11"/>
        <v>400</v>
      </c>
    </row>
    <row r="117" spans="1:11" ht="25.5">
      <c r="A117" s="96" t="s">
        <v>456</v>
      </c>
      <c r="B117" s="92" t="s">
        <v>457</v>
      </c>
      <c r="C117" s="97">
        <v>2515</v>
      </c>
      <c r="D117" s="97"/>
      <c r="E117" s="97"/>
      <c r="F117" s="98"/>
      <c r="G117" s="98"/>
      <c r="H117" s="98"/>
      <c r="I117" s="97"/>
      <c r="J117" s="97"/>
      <c r="K117" s="99">
        <f t="shared" si="11"/>
        <v>2515</v>
      </c>
    </row>
    <row r="118" spans="1:11" ht="25.5">
      <c r="A118" s="96" t="s">
        <v>458</v>
      </c>
      <c r="B118" s="92" t="s">
        <v>459</v>
      </c>
      <c r="C118" s="97">
        <v>1740</v>
      </c>
      <c r="D118" s="97"/>
      <c r="E118" s="97"/>
      <c r="F118" s="98"/>
      <c r="G118" s="98"/>
      <c r="H118" s="98"/>
      <c r="I118" s="97"/>
      <c r="J118" s="97"/>
      <c r="K118" s="99">
        <f t="shared" si="11"/>
        <v>1740</v>
      </c>
    </row>
    <row r="119" spans="1:11">
      <c r="A119" s="206" t="s">
        <v>460</v>
      </c>
      <c r="B119" s="208"/>
      <c r="C119" s="44">
        <f>SUM(C108:C118)</f>
        <v>172575</v>
      </c>
      <c r="D119" s="54">
        <f>SUM(D108:D118)</f>
        <v>0</v>
      </c>
      <c r="E119" s="55">
        <f t="shared" ref="E119:K119" si="12">SUM(E108:E118)</f>
        <v>0</v>
      </c>
      <c r="F119" s="55">
        <f t="shared" si="12"/>
        <v>0</v>
      </c>
      <c r="G119" s="55">
        <f t="shared" si="12"/>
        <v>0</v>
      </c>
      <c r="H119" s="55">
        <f t="shared" si="12"/>
        <v>0</v>
      </c>
      <c r="I119" s="54">
        <f t="shared" si="12"/>
        <v>0</v>
      </c>
      <c r="J119" s="54">
        <f t="shared" si="12"/>
        <v>0</v>
      </c>
      <c r="K119" s="54">
        <f t="shared" si="12"/>
        <v>172575</v>
      </c>
    </row>
    <row r="120" spans="1:11">
      <c r="A120" s="200" t="s">
        <v>461</v>
      </c>
      <c r="B120" s="201"/>
      <c r="C120" s="201"/>
      <c r="D120" s="201"/>
      <c r="E120" s="201"/>
      <c r="F120" s="201"/>
      <c r="G120" s="201"/>
      <c r="H120" s="201"/>
      <c r="I120" s="201"/>
      <c r="J120" s="201"/>
      <c r="K120" s="202"/>
    </row>
    <row r="121" spans="1:11">
      <c r="A121" s="203"/>
      <c r="B121" s="204"/>
      <c r="C121" s="204"/>
      <c r="D121" s="204"/>
      <c r="E121" s="204"/>
      <c r="F121" s="204"/>
      <c r="G121" s="204"/>
      <c r="H121" s="204"/>
      <c r="I121" s="204"/>
      <c r="J121" s="204"/>
      <c r="K121" s="205"/>
    </row>
    <row r="122" spans="1:11" ht="25.5">
      <c r="A122" s="96" t="s">
        <v>462</v>
      </c>
      <c r="B122" s="92" t="s">
        <v>463</v>
      </c>
      <c r="C122" s="97">
        <v>162361</v>
      </c>
      <c r="D122" s="97"/>
      <c r="E122" s="97"/>
      <c r="F122" s="98"/>
      <c r="G122" s="98"/>
      <c r="H122" s="98"/>
      <c r="I122" s="97"/>
      <c r="J122" s="97"/>
      <c r="K122" s="99">
        <f t="shared" ref="K122:K136" si="13">C122+D122+E122+F122+G122+H122+I122+J122</f>
        <v>162361</v>
      </c>
    </row>
    <row r="123" spans="1:11" ht="38.25">
      <c r="A123" s="96" t="s">
        <v>464</v>
      </c>
      <c r="B123" s="92" t="s">
        <v>192</v>
      </c>
      <c r="C123" s="97"/>
      <c r="D123" s="97"/>
      <c r="E123" s="97">
        <v>80000</v>
      </c>
      <c r="F123" s="98"/>
      <c r="G123" s="98"/>
      <c r="H123" s="98"/>
      <c r="I123" s="97">
        <v>388776</v>
      </c>
      <c r="J123" s="97">
        <v>160059</v>
      </c>
      <c r="K123" s="99">
        <f t="shared" si="13"/>
        <v>628835</v>
      </c>
    </row>
    <row r="124" spans="1:11">
      <c r="A124" s="96" t="s">
        <v>465</v>
      </c>
      <c r="B124" s="92" t="s">
        <v>466</v>
      </c>
      <c r="C124" s="97"/>
      <c r="D124" s="97"/>
      <c r="E124" s="97"/>
      <c r="F124" s="98"/>
      <c r="G124" s="98"/>
      <c r="H124" s="98"/>
      <c r="I124" s="97">
        <v>127086</v>
      </c>
      <c r="J124" s="97"/>
      <c r="K124" s="99">
        <f t="shared" si="13"/>
        <v>127086</v>
      </c>
    </row>
    <row r="125" spans="1:11" ht="57" customHeight="1">
      <c r="A125" s="96" t="s">
        <v>467</v>
      </c>
      <c r="B125" s="92" t="s">
        <v>468</v>
      </c>
      <c r="C125" s="97">
        <v>40600</v>
      </c>
      <c r="D125" s="97"/>
      <c r="E125" s="97">
        <v>749984</v>
      </c>
      <c r="F125" s="98"/>
      <c r="G125" s="98"/>
      <c r="H125" s="98"/>
      <c r="I125" s="97">
        <v>390741</v>
      </c>
      <c r="J125" s="97"/>
      <c r="K125" s="99">
        <f t="shared" si="13"/>
        <v>1181325</v>
      </c>
    </row>
    <row r="126" spans="1:11" ht="51">
      <c r="A126" s="96" t="s">
        <v>469</v>
      </c>
      <c r="B126" s="92" t="s">
        <v>961</v>
      </c>
      <c r="C126" s="97"/>
      <c r="D126" s="97"/>
      <c r="E126" s="97">
        <v>60000</v>
      </c>
      <c r="F126" s="98"/>
      <c r="G126" s="98"/>
      <c r="H126" s="98"/>
      <c r="I126" s="97">
        <v>20000</v>
      </c>
      <c r="J126" s="97">
        <v>-3899</v>
      </c>
      <c r="K126" s="99">
        <f t="shared" si="13"/>
        <v>76101</v>
      </c>
    </row>
    <row r="127" spans="1:11" ht="54.95" customHeight="1">
      <c r="A127" s="96" t="s">
        <v>470</v>
      </c>
      <c r="B127" s="92" t="s">
        <v>80</v>
      </c>
      <c r="C127" s="97"/>
      <c r="D127" s="97"/>
      <c r="E127" s="97">
        <v>1463362</v>
      </c>
      <c r="F127" s="98"/>
      <c r="G127" s="98"/>
      <c r="H127" s="98"/>
      <c r="I127" s="97">
        <v>74108</v>
      </c>
      <c r="J127" s="97">
        <v>320000</v>
      </c>
      <c r="K127" s="99">
        <f t="shared" si="13"/>
        <v>1857470</v>
      </c>
    </row>
    <row r="128" spans="1:11" ht="51">
      <c r="A128" s="96" t="s">
        <v>471</v>
      </c>
      <c r="B128" s="92" t="s">
        <v>472</v>
      </c>
      <c r="C128" s="97">
        <v>88379</v>
      </c>
      <c r="D128" s="97"/>
      <c r="E128" s="97">
        <v>900000</v>
      </c>
      <c r="F128" s="98"/>
      <c r="G128" s="98"/>
      <c r="H128" s="98"/>
      <c r="I128" s="97"/>
      <c r="J128" s="97">
        <v>795411</v>
      </c>
      <c r="K128" s="99">
        <f t="shared" si="13"/>
        <v>1783790</v>
      </c>
    </row>
    <row r="129" spans="1:11" ht="63.75">
      <c r="A129" s="96" t="s">
        <v>473</v>
      </c>
      <c r="B129" s="92" t="s">
        <v>474</v>
      </c>
      <c r="C129" s="97"/>
      <c r="D129" s="97"/>
      <c r="E129" s="97">
        <v>600000</v>
      </c>
      <c r="F129" s="98"/>
      <c r="G129" s="98"/>
      <c r="H129" s="98"/>
      <c r="I129" s="97"/>
      <c r="J129" s="97"/>
      <c r="K129" s="99">
        <f t="shared" si="13"/>
        <v>600000</v>
      </c>
    </row>
    <row r="130" spans="1:11" ht="63.75">
      <c r="A130" s="96" t="s">
        <v>475</v>
      </c>
      <c r="B130" s="92" t="s">
        <v>476</v>
      </c>
      <c r="C130" s="97"/>
      <c r="D130" s="97"/>
      <c r="E130" s="97">
        <v>412296</v>
      </c>
      <c r="F130" s="98"/>
      <c r="G130" s="98"/>
      <c r="H130" s="98"/>
      <c r="I130" s="97"/>
      <c r="J130" s="97">
        <v>568859</v>
      </c>
      <c r="K130" s="99">
        <f t="shared" si="13"/>
        <v>981155</v>
      </c>
    </row>
    <row r="131" spans="1:11" ht="63.75">
      <c r="A131" s="96" t="s">
        <v>477</v>
      </c>
      <c r="B131" s="92" t="s">
        <v>195</v>
      </c>
      <c r="C131" s="97"/>
      <c r="D131" s="97"/>
      <c r="E131" s="97">
        <v>186000</v>
      </c>
      <c r="F131" s="98"/>
      <c r="G131" s="98"/>
      <c r="H131" s="98"/>
      <c r="I131" s="97">
        <v>30733</v>
      </c>
      <c r="J131" s="97">
        <v>100447</v>
      </c>
      <c r="K131" s="99">
        <f t="shared" si="13"/>
        <v>317180</v>
      </c>
    </row>
    <row r="132" spans="1:11" ht="51">
      <c r="A132" s="96" t="s">
        <v>478</v>
      </c>
      <c r="B132" s="92" t="s">
        <v>479</v>
      </c>
      <c r="C132" s="97"/>
      <c r="D132" s="97">
        <v>491129</v>
      </c>
      <c r="E132" s="97"/>
      <c r="F132" s="98"/>
      <c r="G132" s="98"/>
      <c r="H132" s="98"/>
      <c r="I132" s="97"/>
      <c r="J132" s="97"/>
      <c r="K132" s="99">
        <f t="shared" si="13"/>
        <v>491129</v>
      </c>
    </row>
    <row r="133" spans="1:11" ht="51">
      <c r="A133" s="96" t="s">
        <v>888</v>
      </c>
      <c r="B133" s="92" t="s">
        <v>889</v>
      </c>
      <c r="C133" s="97"/>
      <c r="D133" s="97"/>
      <c r="E133" s="97">
        <v>93458</v>
      </c>
      <c r="F133" s="98"/>
      <c r="G133" s="98"/>
      <c r="H133" s="98"/>
      <c r="I133" s="97"/>
      <c r="J133" s="97">
        <v>94025</v>
      </c>
      <c r="K133" s="99">
        <f t="shared" ref="K133" si="14">C133+D133+E133+F133+G133+H133+I133+J133</f>
        <v>187483</v>
      </c>
    </row>
    <row r="134" spans="1:11" ht="26.25">
      <c r="A134" s="96" t="s">
        <v>890</v>
      </c>
      <c r="B134" s="148" t="s">
        <v>891</v>
      </c>
      <c r="C134" s="97"/>
      <c r="D134" s="97"/>
      <c r="E134" s="97">
        <v>24017</v>
      </c>
      <c r="F134" s="98"/>
      <c r="G134" s="98"/>
      <c r="H134" s="98"/>
      <c r="I134" s="97"/>
      <c r="J134" s="97"/>
      <c r="K134" s="99">
        <f t="shared" ref="K134" si="15">C134+D134+E134+F134+G134+H134+I134+J134</f>
        <v>24017</v>
      </c>
    </row>
    <row r="135" spans="1:11" ht="26.25">
      <c r="A135" s="96" t="s">
        <v>892</v>
      </c>
      <c r="B135" s="148" t="s">
        <v>804</v>
      </c>
      <c r="C135" s="97">
        <v>35000</v>
      </c>
      <c r="D135" s="97"/>
      <c r="E135" s="97">
        <v>254744</v>
      </c>
      <c r="F135" s="98"/>
      <c r="G135" s="98"/>
      <c r="H135" s="98"/>
      <c r="I135" s="97"/>
      <c r="J135" s="97"/>
      <c r="K135" s="99">
        <f t="shared" ref="K135" si="16">C135+D135+E135+F135+G135+H135+I135+J135</f>
        <v>289744</v>
      </c>
    </row>
    <row r="136" spans="1:11" ht="76.5">
      <c r="A136" s="101" t="s">
        <v>480</v>
      </c>
      <c r="B136" s="92" t="s">
        <v>200</v>
      </c>
      <c r="C136" s="97">
        <v>72592</v>
      </c>
      <c r="D136" s="97"/>
      <c r="E136" s="97"/>
      <c r="F136" s="98"/>
      <c r="G136" s="98"/>
      <c r="H136" s="98"/>
      <c r="I136" s="97"/>
      <c r="J136" s="97"/>
      <c r="K136" s="99">
        <f t="shared" si="13"/>
        <v>72592</v>
      </c>
    </row>
    <row r="137" spans="1:11" ht="25.5">
      <c r="A137" s="101"/>
      <c r="B137" s="92" t="s">
        <v>481</v>
      </c>
      <c r="C137" s="102"/>
      <c r="D137" s="97">
        <v>925058</v>
      </c>
      <c r="E137" s="102"/>
      <c r="F137" s="103"/>
      <c r="G137" s="103"/>
      <c r="H137" s="103"/>
      <c r="I137" s="97">
        <v>739021</v>
      </c>
      <c r="J137" s="102"/>
      <c r="K137" s="104">
        <f>D137+I137</f>
        <v>1664079</v>
      </c>
    </row>
    <row r="138" spans="1:11">
      <c r="A138" s="206" t="s">
        <v>482</v>
      </c>
      <c r="B138" s="208"/>
      <c r="C138" s="44">
        <f>SUM(C122:C136)</f>
        <v>398932</v>
      </c>
      <c r="D138" s="44">
        <f>SUM(D122:D137)</f>
        <v>1416187</v>
      </c>
      <c r="E138" s="44">
        <f>SUM(E122:E137)</f>
        <v>4823861</v>
      </c>
      <c r="F138" s="56">
        <v>0</v>
      </c>
      <c r="G138" s="56">
        <v>0</v>
      </c>
      <c r="H138" s="56">
        <v>0</v>
      </c>
      <c r="I138" s="44">
        <f>SUM(I122:I137)</f>
        <v>1770465</v>
      </c>
      <c r="J138" s="44">
        <f>SUM(J122:J137)</f>
        <v>2034902</v>
      </c>
      <c r="K138" s="45">
        <f>SUM(K122:K137)</f>
        <v>10444347</v>
      </c>
    </row>
    <row r="139" spans="1:11" ht="27" customHeight="1">
      <c r="A139" s="198" t="s">
        <v>483</v>
      </c>
      <c r="B139" s="199"/>
      <c r="C139" s="58">
        <f t="shared" ref="C139:K139" si="17">C138+C119+C105</f>
        <v>3071967</v>
      </c>
      <c r="D139" s="58">
        <f t="shared" si="17"/>
        <v>1416187</v>
      </c>
      <c r="E139" s="58">
        <f t="shared" si="17"/>
        <v>5136423</v>
      </c>
      <c r="F139" s="58">
        <f t="shared" si="17"/>
        <v>0</v>
      </c>
      <c r="G139" s="58">
        <f t="shared" si="17"/>
        <v>0</v>
      </c>
      <c r="H139" s="58">
        <f t="shared" si="17"/>
        <v>0</v>
      </c>
      <c r="I139" s="44">
        <f t="shared" si="17"/>
        <v>1770465</v>
      </c>
      <c r="J139" s="58">
        <f t="shared" si="17"/>
        <v>2279984</v>
      </c>
      <c r="K139" s="58">
        <f t="shared" si="17"/>
        <v>13675026</v>
      </c>
    </row>
    <row r="140" spans="1:11">
      <c r="A140" s="200" t="s">
        <v>217</v>
      </c>
      <c r="B140" s="201"/>
      <c r="C140" s="201"/>
      <c r="D140" s="201"/>
      <c r="E140" s="201"/>
      <c r="F140" s="201"/>
      <c r="G140" s="201"/>
      <c r="H140" s="201"/>
      <c r="I140" s="201"/>
      <c r="J140" s="201"/>
      <c r="K140" s="202"/>
    </row>
    <row r="141" spans="1:11">
      <c r="A141" s="203"/>
      <c r="B141" s="204"/>
      <c r="C141" s="204"/>
      <c r="D141" s="204"/>
      <c r="E141" s="204"/>
      <c r="F141" s="204"/>
      <c r="G141" s="204"/>
      <c r="H141" s="204"/>
      <c r="I141" s="204"/>
      <c r="J141" s="204"/>
      <c r="K141" s="205"/>
    </row>
    <row r="142" spans="1:11" ht="25.5">
      <c r="A142" s="96" t="s">
        <v>484</v>
      </c>
      <c r="B142" s="92" t="s">
        <v>485</v>
      </c>
      <c r="C142" s="97"/>
      <c r="D142" s="97">
        <v>15093</v>
      </c>
      <c r="E142" s="97"/>
      <c r="F142" s="98"/>
      <c r="G142" s="98"/>
      <c r="H142" s="98"/>
      <c r="I142" s="97">
        <v>5970</v>
      </c>
      <c r="J142" s="97"/>
      <c r="K142" s="99">
        <f>C142+D142+E142+F142+G142+H142+I142+J142</f>
        <v>21063</v>
      </c>
    </row>
    <row r="143" spans="1:11" ht="25.5">
      <c r="A143" s="96" t="s">
        <v>486</v>
      </c>
      <c r="B143" s="92" t="s">
        <v>487</v>
      </c>
      <c r="C143" s="97"/>
      <c r="D143" s="97">
        <v>15093</v>
      </c>
      <c r="E143" s="97"/>
      <c r="F143" s="98"/>
      <c r="G143" s="98"/>
      <c r="H143" s="98"/>
      <c r="I143" s="97">
        <v>4389</v>
      </c>
      <c r="J143" s="97"/>
      <c r="K143" s="99">
        <f>C143+D143+E143+F143+G143+H143+I143+J143</f>
        <v>19482</v>
      </c>
    </row>
    <row r="144" spans="1:11" ht="25.5">
      <c r="A144" s="96" t="s">
        <v>488</v>
      </c>
      <c r="B144" s="92" t="s">
        <v>489</v>
      </c>
      <c r="C144" s="97"/>
      <c r="D144" s="97">
        <v>15093</v>
      </c>
      <c r="E144" s="97"/>
      <c r="F144" s="98"/>
      <c r="G144" s="98"/>
      <c r="H144" s="98"/>
      <c r="I144" s="97">
        <v>4879</v>
      </c>
      <c r="J144" s="97"/>
      <c r="K144" s="99">
        <f>C144+D144+E144+F144+G144+H144+I144+J144</f>
        <v>19972</v>
      </c>
    </row>
    <row r="145" spans="1:11">
      <c r="A145" s="198" t="s">
        <v>490</v>
      </c>
      <c r="B145" s="199"/>
      <c r="C145" s="58">
        <f>SUM(C142:C144)</f>
        <v>0</v>
      </c>
      <c r="D145" s="58">
        <f>SUM(D142:D144)</f>
        <v>45279</v>
      </c>
      <c r="E145" s="58">
        <f t="shared" ref="E145:K145" si="18">SUM(E142:E144)</f>
        <v>0</v>
      </c>
      <c r="F145" s="58">
        <f t="shared" si="18"/>
        <v>0</v>
      </c>
      <c r="G145" s="58">
        <f t="shared" si="18"/>
        <v>0</v>
      </c>
      <c r="H145" s="58">
        <f t="shared" si="18"/>
        <v>0</v>
      </c>
      <c r="I145" s="44">
        <f>SUM(I142:I144)</f>
        <v>15238</v>
      </c>
      <c r="J145" s="58">
        <f t="shared" si="18"/>
        <v>0</v>
      </c>
      <c r="K145" s="58">
        <f t="shared" si="18"/>
        <v>60517</v>
      </c>
    </row>
    <row r="146" spans="1:11">
      <c r="A146" s="206" t="s">
        <v>491</v>
      </c>
      <c r="B146" s="207"/>
      <c r="C146" s="207"/>
      <c r="D146" s="207"/>
      <c r="E146" s="207"/>
      <c r="F146" s="207"/>
      <c r="G146" s="207"/>
      <c r="H146" s="207"/>
      <c r="I146" s="207"/>
      <c r="J146" s="207"/>
      <c r="K146" s="208"/>
    </row>
    <row r="147" spans="1:11">
      <c r="A147" s="206" t="s">
        <v>492</v>
      </c>
      <c r="B147" s="207"/>
      <c r="C147" s="207"/>
      <c r="D147" s="207"/>
      <c r="E147" s="207"/>
      <c r="F147" s="207"/>
      <c r="G147" s="207"/>
      <c r="H147" s="207"/>
      <c r="I147" s="207"/>
      <c r="J147" s="207"/>
      <c r="K147" s="208"/>
    </row>
    <row r="148" spans="1:11">
      <c r="A148" s="96" t="s">
        <v>493</v>
      </c>
      <c r="B148" s="92" t="s">
        <v>494</v>
      </c>
      <c r="C148" s="97">
        <v>379962</v>
      </c>
      <c r="D148" s="97"/>
      <c r="E148" s="97"/>
      <c r="F148" s="98"/>
      <c r="G148" s="98"/>
      <c r="H148" s="98"/>
      <c r="I148" s="97"/>
      <c r="J148" s="97"/>
      <c r="K148" s="99">
        <f t="shared" ref="K148:K167" si="19">C148+D148+E148+F148+G148+H148+I148+J148</f>
        <v>379962</v>
      </c>
    </row>
    <row r="149" spans="1:11">
      <c r="A149" s="96" t="s">
        <v>495</v>
      </c>
      <c r="B149" s="92" t="s">
        <v>496</v>
      </c>
      <c r="C149" s="97"/>
      <c r="D149" s="97"/>
      <c r="E149" s="97"/>
      <c r="F149" s="98"/>
      <c r="G149" s="98"/>
      <c r="H149" s="98"/>
      <c r="I149" s="97">
        <v>1400</v>
      </c>
      <c r="J149" s="97"/>
      <c r="K149" s="99">
        <f t="shared" si="19"/>
        <v>1400</v>
      </c>
    </row>
    <row r="150" spans="1:11" ht="51">
      <c r="A150" s="96" t="s">
        <v>497</v>
      </c>
      <c r="B150" s="92" t="s">
        <v>498</v>
      </c>
      <c r="C150" s="97">
        <v>52789</v>
      </c>
      <c r="D150" s="97"/>
      <c r="E150" s="97"/>
      <c r="F150" s="98"/>
      <c r="G150" s="98"/>
      <c r="H150" s="98"/>
      <c r="I150" s="97"/>
      <c r="J150" s="97"/>
      <c r="K150" s="99">
        <f t="shared" si="19"/>
        <v>52789</v>
      </c>
    </row>
    <row r="151" spans="1:11">
      <c r="A151" s="96" t="s">
        <v>499</v>
      </c>
      <c r="B151" s="92" t="s">
        <v>500</v>
      </c>
      <c r="C151" s="97">
        <v>14135</v>
      </c>
      <c r="D151" s="97"/>
      <c r="E151" s="97"/>
      <c r="F151" s="98"/>
      <c r="G151" s="98"/>
      <c r="H151" s="98"/>
      <c r="I151" s="97"/>
      <c r="J151" s="97"/>
      <c r="K151" s="99">
        <f t="shared" si="19"/>
        <v>14135</v>
      </c>
    </row>
    <row r="152" spans="1:11">
      <c r="A152" s="96" t="s">
        <v>501</v>
      </c>
      <c r="B152" s="92" t="s">
        <v>502</v>
      </c>
      <c r="C152" s="97">
        <v>17715</v>
      </c>
      <c r="D152" s="97"/>
      <c r="E152" s="97"/>
      <c r="F152" s="98"/>
      <c r="G152" s="98"/>
      <c r="H152" s="98"/>
      <c r="I152" s="97"/>
      <c r="J152" s="97"/>
      <c r="K152" s="99">
        <f t="shared" si="19"/>
        <v>17715</v>
      </c>
    </row>
    <row r="153" spans="1:11">
      <c r="A153" s="96" t="s">
        <v>503</v>
      </c>
      <c r="B153" s="92" t="s">
        <v>504</v>
      </c>
      <c r="C153" s="97">
        <v>19829</v>
      </c>
      <c r="D153" s="97"/>
      <c r="E153" s="97"/>
      <c r="F153" s="98"/>
      <c r="G153" s="98"/>
      <c r="H153" s="98"/>
      <c r="I153" s="97"/>
      <c r="J153" s="97"/>
      <c r="K153" s="99">
        <f t="shared" si="19"/>
        <v>19829</v>
      </c>
    </row>
    <row r="154" spans="1:11">
      <c r="A154" s="96" t="s">
        <v>505</v>
      </c>
      <c r="B154" s="92" t="s">
        <v>506</v>
      </c>
      <c r="C154" s="97">
        <v>19493</v>
      </c>
      <c r="D154" s="97"/>
      <c r="E154" s="97"/>
      <c r="F154" s="98"/>
      <c r="G154" s="98"/>
      <c r="H154" s="98"/>
      <c r="I154" s="97"/>
      <c r="J154" s="97"/>
      <c r="K154" s="99">
        <f t="shared" si="19"/>
        <v>19493</v>
      </c>
    </row>
    <row r="155" spans="1:11">
      <c r="A155" s="96" t="s">
        <v>507</v>
      </c>
      <c r="B155" s="92" t="s">
        <v>508</v>
      </c>
      <c r="C155" s="97">
        <v>14837</v>
      </c>
      <c r="D155" s="97"/>
      <c r="E155" s="97"/>
      <c r="F155" s="98"/>
      <c r="G155" s="98"/>
      <c r="H155" s="98"/>
      <c r="I155" s="97"/>
      <c r="J155" s="97"/>
      <c r="K155" s="99">
        <f t="shared" si="19"/>
        <v>14837</v>
      </c>
    </row>
    <row r="156" spans="1:11">
      <c r="A156" s="96" t="s">
        <v>509</v>
      </c>
      <c r="B156" s="92" t="s">
        <v>510</v>
      </c>
      <c r="C156" s="97">
        <v>54203</v>
      </c>
      <c r="D156" s="97"/>
      <c r="E156" s="97"/>
      <c r="F156" s="98"/>
      <c r="G156" s="98"/>
      <c r="H156" s="98"/>
      <c r="I156" s="97"/>
      <c r="J156" s="97"/>
      <c r="K156" s="99">
        <f t="shared" si="19"/>
        <v>54203</v>
      </c>
    </row>
    <row r="157" spans="1:11">
      <c r="A157" s="96" t="s">
        <v>511</v>
      </c>
      <c r="B157" s="92" t="s">
        <v>512</v>
      </c>
      <c r="C157" s="97">
        <v>59444</v>
      </c>
      <c r="D157" s="97"/>
      <c r="E157" s="97"/>
      <c r="F157" s="98"/>
      <c r="G157" s="98"/>
      <c r="H157" s="98"/>
      <c r="I157" s="97"/>
      <c r="J157" s="97"/>
      <c r="K157" s="99">
        <f t="shared" si="19"/>
        <v>59444</v>
      </c>
    </row>
    <row r="158" spans="1:11">
      <c r="A158" s="96" t="s">
        <v>513</v>
      </c>
      <c r="B158" s="92" t="s">
        <v>514</v>
      </c>
      <c r="C158" s="97">
        <v>17712</v>
      </c>
      <c r="D158" s="97"/>
      <c r="E158" s="97"/>
      <c r="F158" s="98"/>
      <c r="G158" s="98"/>
      <c r="H158" s="98"/>
      <c r="I158" s="97"/>
      <c r="J158" s="97"/>
      <c r="K158" s="99">
        <f t="shared" si="19"/>
        <v>17712</v>
      </c>
    </row>
    <row r="159" spans="1:11">
      <c r="A159" s="96" t="s">
        <v>515</v>
      </c>
      <c r="B159" s="92" t="s">
        <v>516</v>
      </c>
      <c r="C159" s="97">
        <v>8021</v>
      </c>
      <c r="D159" s="97"/>
      <c r="E159" s="97"/>
      <c r="F159" s="98"/>
      <c r="G159" s="98"/>
      <c r="H159" s="98"/>
      <c r="I159" s="97"/>
      <c r="J159" s="97"/>
      <c r="K159" s="99">
        <f t="shared" si="19"/>
        <v>8021</v>
      </c>
    </row>
    <row r="160" spans="1:11">
      <c r="A160" s="96" t="s">
        <v>517</v>
      </c>
      <c r="B160" s="92" t="s">
        <v>518</v>
      </c>
      <c r="C160" s="97">
        <v>10408</v>
      </c>
      <c r="D160" s="97"/>
      <c r="E160" s="97"/>
      <c r="F160" s="98"/>
      <c r="G160" s="98"/>
      <c r="H160" s="98"/>
      <c r="I160" s="97"/>
      <c r="J160" s="97"/>
      <c r="K160" s="99">
        <f t="shared" si="19"/>
        <v>10408</v>
      </c>
    </row>
    <row r="161" spans="1:11">
      <c r="A161" s="96" t="s">
        <v>519</v>
      </c>
      <c r="B161" s="92" t="s">
        <v>520</v>
      </c>
      <c r="C161" s="97">
        <v>16957</v>
      </c>
      <c r="D161" s="97"/>
      <c r="E161" s="97"/>
      <c r="F161" s="98"/>
      <c r="G161" s="98"/>
      <c r="H161" s="98"/>
      <c r="I161" s="97"/>
      <c r="J161" s="97"/>
      <c r="K161" s="99">
        <f t="shared" si="19"/>
        <v>16957</v>
      </c>
    </row>
    <row r="162" spans="1:11">
      <c r="A162" s="96" t="s">
        <v>521</v>
      </c>
      <c r="B162" s="92" t="s">
        <v>522</v>
      </c>
      <c r="C162" s="97">
        <v>19330</v>
      </c>
      <c r="D162" s="97"/>
      <c r="E162" s="97"/>
      <c r="F162" s="98"/>
      <c r="G162" s="98"/>
      <c r="H162" s="98"/>
      <c r="I162" s="97"/>
      <c r="J162" s="97"/>
      <c r="K162" s="99">
        <f t="shared" si="19"/>
        <v>19330</v>
      </c>
    </row>
    <row r="163" spans="1:11">
      <c r="A163" s="96" t="s">
        <v>523</v>
      </c>
      <c r="B163" s="92" t="s">
        <v>524</v>
      </c>
      <c r="C163" s="97">
        <v>20197</v>
      </c>
      <c r="D163" s="97"/>
      <c r="E163" s="97"/>
      <c r="F163" s="98"/>
      <c r="G163" s="98"/>
      <c r="H163" s="98"/>
      <c r="I163" s="97"/>
      <c r="J163" s="97"/>
      <c r="K163" s="99">
        <f t="shared" si="19"/>
        <v>20197</v>
      </c>
    </row>
    <row r="164" spans="1:11">
      <c r="A164" s="96" t="s">
        <v>525</v>
      </c>
      <c r="B164" s="92" t="s">
        <v>526</v>
      </c>
      <c r="C164" s="97">
        <v>20401</v>
      </c>
      <c r="D164" s="97"/>
      <c r="E164" s="97"/>
      <c r="F164" s="98"/>
      <c r="G164" s="98"/>
      <c r="H164" s="98"/>
      <c r="I164" s="97"/>
      <c r="J164" s="97"/>
      <c r="K164" s="99">
        <f t="shared" si="19"/>
        <v>20401</v>
      </c>
    </row>
    <row r="165" spans="1:11">
      <c r="A165" s="96" t="s">
        <v>527</v>
      </c>
      <c r="B165" s="92" t="s">
        <v>528</v>
      </c>
      <c r="C165" s="97">
        <v>19393</v>
      </c>
      <c r="D165" s="97"/>
      <c r="E165" s="97"/>
      <c r="F165" s="98"/>
      <c r="G165" s="98"/>
      <c r="H165" s="98"/>
      <c r="I165" s="97"/>
      <c r="J165" s="97"/>
      <c r="K165" s="99">
        <f t="shared" si="19"/>
        <v>19393</v>
      </c>
    </row>
    <row r="166" spans="1:11">
      <c r="A166" s="96" t="s">
        <v>529</v>
      </c>
      <c r="B166" s="92" t="s">
        <v>530</v>
      </c>
      <c r="C166" s="97">
        <v>14484</v>
      </c>
      <c r="D166" s="97"/>
      <c r="E166" s="97"/>
      <c r="F166" s="98"/>
      <c r="G166" s="98"/>
      <c r="H166" s="98"/>
      <c r="I166" s="97"/>
      <c r="J166" s="97"/>
      <c r="K166" s="99">
        <f t="shared" si="19"/>
        <v>14484</v>
      </c>
    </row>
    <row r="167" spans="1:11">
      <c r="A167" s="96" t="s">
        <v>531</v>
      </c>
      <c r="B167" s="92" t="s">
        <v>532</v>
      </c>
      <c r="C167" s="97">
        <v>16766</v>
      </c>
      <c r="D167" s="97"/>
      <c r="E167" s="97"/>
      <c r="F167" s="98"/>
      <c r="G167" s="98"/>
      <c r="H167" s="98"/>
      <c r="I167" s="97"/>
      <c r="J167" s="97"/>
      <c r="K167" s="99">
        <f t="shared" si="19"/>
        <v>16766</v>
      </c>
    </row>
    <row r="168" spans="1:11">
      <c r="A168" s="212" t="s">
        <v>533</v>
      </c>
      <c r="B168" s="213"/>
      <c r="C168" s="44">
        <f>SUM(C148:C167)</f>
        <v>796076</v>
      </c>
      <c r="D168" s="44">
        <f>SUM(D148:D167)</f>
        <v>0</v>
      </c>
      <c r="E168" s="44">
        <f t="shared" ref="E168:K168" si="20">SUM(E148:E167)</f>
        <v>0</v>
      </c>
      <c r="F168" s="44">
        <f t="shared" si="20"/>
        <v>0</v>
      </c>
      <c r="G168" s="44">
        <f t="shared" si="20"/>
        <v>0</v>
      </c>
      <c r="H168" s="44">
        <f t="shared" si="20"/>
        <v>0</v>
      </c>
      <c r="I168" s="44">
        <f t="shared" si="20"/>
        <v>1400</v>
      </c>
      <c r="J168" s="44">
        <f t="shared" si="20"/>
        <v>0</v>
      </c>
      <c r="K168" s="44">
        <f t="shared" si="20"/>
        <v>797476</v>
      </c>
    </row>
    <row r="169" spans="1:11">
      <c r="A169" s="200" t="s">
        <v>534</v>
      </c>
      <c r="B169" s="201"/>
      <c r="C169" s="201"/>
      <c r="D169" s="201"/>
      <c r="E169" s="201"/>
      <c r="F169" s="201"/>
      <c r="G169" s="201"/>
      <c r="H169" s="201"/>
      <c r="I169" s="201"/>
      <c r="J169" s="201"/>
      <c r="K169" s="202"/>
    </row>
    <row r="170" spans="1:11">
      <c r="A170" s="203"/>
      <c r="B170" s="204"/>
      <c r="C170" s="204"/>
      <c r="D170" s="204"/>
      <c r="E170" s="204"/>
      <c r="F170" s="204"/>
      <c r="G170" s="204"/>
      <c r="H170" s="204"/>
      <c r="I170" s="204"/>
      <c r="J170" s="204"/>
      <c r="K170" s="205"/>
    </row>
    <row r="171" spans="1:11" ht="25.5">
      <c r="A171" s="96" t="s">
        <v>535</v>
      </c>
      <c r="B171" s="92" t="s">
        <v>536</v>
      </c>
      <c r="C171" s="97">
        <v>132279</v>
      </c>
      <c r="D171" s="97"/>
      <c r="E171" s="97"/>
      <c r="F171" s="98"/>
      <c r="G171" s="98"/>
      <c r="H171" s="98"/>
      <c r="I171" s="97">
        <v>883</v>
      </c>
      <c r="J171" s="97"/>
      <c r="K171" s="105">
        <f>C171+D171+E171+F171+G171+H171+I171+J171</f>
        <v>133162</v>
      </c>
    </row>
    <row r="172" spans="1:11" ht="25.5">
      <c r="A172" s="96" t="s">
        <v>537</v>
      </c>
      <c r="B172" s="92" t="s">
        <v>538</v>
      </c>
      <c r="C172" s="97"/>
      <c r="D172" s="97"/>
      <c r="E172" s="97"/>
      <c r="F172" s="98"/>
      <c r="G172" s="98"/>
      <c r="H172" s="98"/>
      <c r="I172" s="97"/>
      <c r="J172" s="97"/>
      <c r="K172" s="105">
        <f>C172+D172+E172+F172+G172+H172+I172+J172</f>
        <v>0</v>
      </c>
    </row>
    <row r="173" spans="1:11">
      <c r="A173" s="96" t="s">
        <v>539</v>
      </c>
      <c r="B173" s="92" t="s">
        <v>540</v>
      </c>
      <c r="C173" s="97">
        <v>36654</v>
      </c>
      <c r="D173" s="97"/>
      <c r="E173" s="97"/>
      <c r="F173" s="98"/>
      <c r="G173" s="98"/>
      <c r="H173" s="98"/>
      <c r="I173" s="97"/>
      <c r="J173" s="97"/>
      <c r="K173" s="105">
        <f>C173+D173+E173+F173+G173+H173+I173+J173</f>
        <v>36654</v>
      </c>
    </row>
    <row r="174" spans="1:11" ht="25.5">
      <c r="A174" s="96" t="s">
        <v>541</v>
      </c>
      <c r="B174" s="92" t="s">
        <v>542</v>
      </c>
      <c r="C174" s="97">
        <v>35456</v>
      </c>
      <c r="D174" s="97"/>
      <c r="E174" s="97"/>
      <c r="F174" s="98"/>
      <c r="G174" s="98"/>
      <c r="H174" s="98"/>
      <c r="I174" s="97"/>
      <c r="J174" s="97"/>
      <c r="K174" s="105">
        <f>C174+D174+E174+F174+G174+H174+I174+J174</f>
        <v>35456</v>
      </c>
    </row>
    <row r="175" spans="1:11">
      <c r="A175" s="212" t="s">
        <v>543</v>
      </c>
      <c r="B175" s="213"/>
      <c r="C175" s="44">
        <f>SUM(C171:C174)</f>
        <v>204389</v>
      </c>
      <c r="D175" s="44">
        <f>SUM(D171:D174)</f>
        <v>0</v>
      </c>
      <c r="E175" s="44">
        <f t="shared" ref="E175:K175" si="21">SUM(E171:E174)</f>
        <v>0</v>
      </c>
      <c r="F175" s="44">
        <f t="shared" si="21"/>
        <v>0</v>
      </c>
      <c r="G175" s="44">
        <f t="shared" si="21"/>
        <v>0</v>
      </c>
      <c r="H175" s="44">
        <f t="shared" si="21"/>
        <v>0</v>
      </c>
      <c r="I175" s="44">
        <f>SUM(I171:I174)</f>
        <v>883</v>
      </c>
      <c r="J175" s="44">
        <f t="shared" si="21"/>
        <v>0</v>
      </c>
      <c r="K175" s="44">
        <f t="shared" si="21"/>
        <v>205272</v>
      </c>
    </row>
    <row r="176" spans="1:11">
      <c r="A176" s="200" t="s">
        <v>544</v>
      </c>
      <c r="B176" s="201"/>
      <c r="C176" s="201"/>
      <c r="D176" s="201"/>
      <c r="E176" s="201"/>
      <c r="F176" s="201"/>
      <c r="G176" s="201"/>
      <c r="H176" s="201"/>
      <c r="I176" s="201"/>
      <c r="J176" s="201"/>
      <c r="K176" s="202"/>
    </row>
    <row r="177" spans="1:11">
      <c r="A177" s="203"/>
      <c r="B177" s="204"/>
      <c r="C177" s="204"/>
      <c r="D177" s="204"/>
      <c r="E177" s="204"/>
      <c r="F177" s="204"/>
      <c r="G177" s="204"/>
      <c r="H177" s="204"/>
      <c r="I177" s="204"/>
      <c r="J177" s="204"/>
      <c r="K177" s="205"/>
    </row>
    <row r="178" spans="1:11">
      <c r="A178" s="96" t="s">
        <v>545</v>
      </c>
      <c r="B178" s="92" t="s">
        <v>546</v>
      </c>
      <c r="C178" s="97">
        <v>330423</v>
      </c>
      <c r="D178" s="97"/>
      <c r="E178" s="97"/>
      <c r="F178" s="98"/>
      <c r="G178" s="98"/>
      <c r="H178" s="98"/>
      <c r="I178" s="97"/>
      <c r="J178" s="97"/>
      <c r="K178" s="99">
        <f t="shared" ref="K178:K192" si="22">C178+D178+E178+F178+G178+H178+I178+J178</f>
        <v>330423</v>
      </c>
    </row>
    <row r="179" spans="1:11" ht="25.5">
      <c r="A179" s="96" t="s">
        <v>547</v>
      </c>
      <c r="B179" s="92" t="s">
        <v>548</v>
      </c>
      <c r="C179" s="97">
        <v>40000</v>
      </c>
      <c r="D179" s="97"/>
      <c r="E179" s="97"/>
      <c r="F179" s="98"/>
      <c r="G179" s="98"/>
      <c r="H179" s="98"/>
      <c r="I179" s="97"/>
      <c r="J179" s="97"/>
      <c r="K179" s="99">
        <f t="shared" si="22"/>
        <v>40000</v>
      </c>
    </row>
    <row r="180" spans="1:11">
      <c r="A180" s="96" t="s">
        <v>549</v>
      </c>
      <c r="B180" s="92" t="s">
        <v>550</v>
      </c>
      <c r="C180" s="97">
        <v>23845</v>
      </c>
      <c r="D180" s="97"/>
      <c r="E180" s="97"/>
      <c r="F180" s="98"/>
      <c r="G180" s="98"/>
      <c r="H180" s="98"/>
      <c r="I180" s="97"/>
      <c r="J180" s="97"/>
      <c r="K180" s="99">
        <f t="shared" si="22"/>
        <v>23845</v>
      </c>
    </row>
    <row r="181" spans="1:11">
      <c r="A181" s="96" t="s">
        <v>551</v>
      </c>
      <c r="B181" s="92" t="s">
        <v>552</v>
      </c>
      <c r="C181" s="97">
        <v>18511</v>
      </c>
      <c r="D181" s="97"/>
      <c r="E181" s="97"/>
      <c r="F181" s="98"/>
      <c r="G181" s="98"/>
      <c r="H181" s="98"/>
      <c r="I181" s="97"/>
      <c r="J181" s="97"/>
      <c r="K181" s="99">
        <f t="shared" si="22"/>
        <v>18511</v>
      </c>
    </row>
    <row r="182" spans="1:11">
      <c r="A182" s="96" t="s">
        <v>553</v>
      </c>
      <c r="B182" s="92" t="s">
        <v>554</v>
      </c>
      <c r="C182" s="97">
        <v>19163</v>
      </c>
      <c r="D182" s="97"/>
      <c r="E182" s="97"/>
      <c r="F182" s="98"/>
      <c r="G182" s="98"/>
      <c r="H182" s="98"/>
      <c r="I182" s="97"/>
      <c r="J182" s="97"/>
      <c r="K182" s="99">
        <f t="shared" si="22"/>
        <v>19163</v>
      </c>
    </row>
    <row r="183" spans="1:11">
      <c r="A183" s="96" t="s">
        <v>555</v>
      </c>
      <c r="B183" s="92" t="s">
        <v>556</v>
      </c>
      <c r="C183" s="97">
        <v>88541</v>
      </c>
      <c r="D183" s="97"/>
      <c r="E183" s="97"/>
      <c r="F183" s="98"/>
      <c r="G183" s="98"/>
      <c r="H183" s="98"/>
      <c r="I183" s="97"/>
      <c r="J183" s="97"/>
      <c r="K183" s="99">
        <f t="shared" si="22"/>
        <v>88541</v>
      </c>
    </row>
    <row r="184" spans="1:11">
      <c r="A184" s="96" t="s">
        <v>557</v>
      </c>
      <c r="B184" s="92" t="s">
        <v>558</v>
      </c>
      <c r="C184" s="97">
        <v>144898</v>
      </c>
      <c r="D184" s="97"/>
      <c r="E184" s="97"/>
      <c r="F184" s="98"/>
      <c r="G184" s="98"/>
      <c r="H184" s="98"/>
      <c r="I184" s="97"/>
      <c r="J184" s="97"/>
      <c r="K184" s="99">
        <f t="shared" si="22"/>
        <v>144898</v>
      </c>
    </row>
    <row r="185" spans="1:11">
      <c r="A185" s="96" t="s">
        <v>559</v>
      </c>
      <c r="B185" s="92" t="s">
        <v>560</v>
      </c>
      <c r="C185" s="97">
        <v>38558</v>
      </c>
      <c r="D185" s="97"/>
      <c r="E185" s="97"/>
      <c r="F185" s="98"/>
      <c r="G185" s="98"/>
      <c r="H185" s="98"/>
      <c r="I185" s="97"/>
      <c r="J185" s="97"/>
      <c r="K185" s="99">
        <f t="shared" si="22"/>
        <v>38558</v>
      </c>
    </row>
    <row r="186" spans="1:11">
      <c r="A186" s="96" t="s">
        <v>561</v>
      </c>
      <c r="B186" s="92" t="s">
        <v>562</v>
      </c>
      <c r="C186" s="97">
        <v>46532</v>
      </c>
      <c r="D186" s="97"/>
      <c r="E186" s="97"/>
      <c r="F186" s="98"/>
      <c r="G186" s="98"/>
      <c r="H186" s="98"/>
      <c r="I186" s="97"/>
      <c r="J186" s="97"/>
      <c r="K186" s="99">
        <f t="shared" si="22"/>
        <v>46532</v>
      </c>
    </row>
    <row r="187" spans="1:11">
      <c r="A187" s="96" t="s">
        <v>563</v>
      </c>
      <c r="B187" s="92" t="s">
        <v>564</v>
      </c>
      <c r="C187" s="97">
        <v>66856</v>
      </c>
      <c r="D187" s="97"/>
      <c r="E187" s="97"/>
      <c r="F187" s="98"/>
      <c r="G187" s="98"/>
      <c r="H187" s="98"/>
      <c r="I187" s="97"/>
      <c r="J187" s="97"/>
      <c r="K187" s="99">
        <f t="shared" si="22"/>
        <v>66856</v>
      </c>
    </row>
    <row r="188" spans="1:11">
      <c r="A188" s="96" t="s">
        <v>565</v>
      </c>
      <c r="B188" s="92" t="s">
        <v>566</v>
      </c>
      <c r="C188" s="97">
        <v>30715</v>
      </c>
      <c r="D188" s="97"/>
      <c r="E188" s="97"/>
      <c r="F188" s="98"/>
      <c r="G188" s="98"/>
      <c r="H188" s="98"/>
      <c r="I188" s="97"/>
      <c r="J188" s="97"/>
      <c r="K188" s="99">
        <f t="shared" si="22"/>
        <v>30715</v>
      </c>
    </row>
    <row r="189" spans="1:11">
      <c r="A189" s="96" t="s">
        <v>567</v>
      </c>
      <c r="B189" s="92" t="s">
        <v>568</v>
      </c>
      <c r="C189" s="97">
        <v>3590</v>
      </c>
      <c r="D189" s="97"/>
      <c r="E189" s="97"/>
      <c r="F189" s="98"/>
      <c r="G189" s="98"/>
      <c r="H189" s="98"/>
      <c r="I189" s="97"/>
      <c r="J189" s="97"/>
      <c r="K189" s="99">
        <f t="shared" si="22"/>
        <v>3590</v>
      </c>
    </row>
    <row r="190" spans="1:11">
      <c r="A190" s="96" t="s">
        <v>569</v>
      </c>
      <c r="B190" s="92" t="s">
        <v>570</v>
      </c>
      <c r="C190" s="97">
        <v>89040</v>
      </c>
      <c r="D190" s="97"/>
      <c r="E190" s="97"/>
      <c r="F190" s="98"/>
      <c r="G190" s="98"/>
      <c r="H190" s="98"/>
      <c r="I190" s="97"/>
      <c r="J190" s="97"/>
      <c r="K190" s="99">
        <f t="shared" si="22"/>
        <v>89040</v>
      </c>
    </row>
    <row r="191" spans="1:11" ht="25.5">
      <c r="A191" s="96" t="s">
        <v>571</v>
      </c>
      <c r="B191" s="92" t="s">
        <v>572</v>
      </c>
      <c r="C191" s="97">
        <v>110646</v>
      </c>
      <c r="D191" s="97"/>
      <c r="E191" s="97"/>
      <c r="F191" s="98"/>
      <c r="G191" s="98"/>
      <c r="H191" s="98"/>
      <c r="I191" s="97"/>
      <c r="J191" s="97"/>
      <c r="K191" s="99">
        <f t="shared" si="22"/>
        <v>110646</v>
      </c>
    </row>
    <row r="192" spans="1:11" ht="38.25">
      <c r="A192" s="96" t="s">
        <v>573</v>
      </c>
      <c r="B192" s="92" t="s">
        <v>574</v>
      </c>
      <c r="C192" s="97"/>
      <c r="D192" s="97">
        <v>29610</v>
      </c>
      <c r="E192" s="97"/>
      <c r="F192" s="98"/>
      <c r="G192" s="98"/>
      <c r="H192" s="98"/>
      <c r="I192" s="97">
        <v>459</v>
      </c>
      <c r="J192" s="97"/>
      <c r="K192" s="99">
        <f t="shared" si="22"/>
        <v>30069</v>
      </c>
    </row>
    <row r="193" spans="1:11" ht="25.5">
      <c r="A193" s="96" t="s">
        <v>576</v>
      </c>
      <c r="B193" s="92" t="s">
        <v>577</v>
      </c>
      <c r="C193" s="97">
        <v>148935</v>
      </c>
      <c r="D193" s="97"/>
      <c r="E193" s="97"/>
      <c r="F193" s="98"/>
      <c r="G193" s="98"/>
      <c r="H193" s="98"/>
      <c r="I193" s="97"/>
      <c r="J193" s="97"/>
      <c r="K193" s="99">
        <f t="shared" ref="K193:K197" si="23">C193+D193+E193+F193+G193+H193+I193+J193</f>
        <v>148935</v>
      </c>
    </row>
    <row r="194" spans="1:11">
      <c r="A194" s="96" t="s">
        <v>578</v>
      </c>
      <c r="B194" s="92" t="s">
        <v>579</v>
      </c>
      <c r="C194" s="97">
        <v>28116</v>
      </c>
      <c r="D194" s="97"/>
      <c r="E194" s="97"/>
      <c r="F194" s="98"/>
      <c r="G194" s="98"/>
      <c r="H194" s="98"/>
      <c r="I194" s="97"/>
      <c r="J194" s="97"/>
      <c r="K194" s="99">
        <f t="shared" si="23"/>
        <v>28116</v>
      </c>
    </row>
    <row r="195" spans="1:11" ht="25.5">
      <c r="A195" s="96" t="s">
        <v>580</v>
      </c>
      <c r="B195" s="92" t="s">
        <v>581</v>
      </c>
      <c r="C195" s="97">
        <v>37005</v>
      </c>
      <c r="D195" s="97"/>
      <c r="E195" s="97"/>
      <c r="F195" s="98"/>
      <c r="G195" s="98"/>
      <c r="H195" s="98"/>
      <c r="I195" s="97"/>
      <c r="J195" s="97"/>
      <c r="K195" s="99">
        <f t="shared" si="23"/>
        <v>37005</v>
      </c>
    </row>
    <row r="196" spans="1:11" ht="25.5">
      <c r="A196" s="96" t="s">
        <v>582</v>
      </c>
      <c r="B196" s="92" t="s">
        <v>583</v>
      </c>
      <c r="C196" s="97"/>
      <c r="D196" s="97">
        <v>12031</v>
      </c>
      <c r="E196" s="97"/>
      <c r="F196" s="98"/>
      <c r="G196" s="98"/>
      <c r="H196" s="98"/>
      <c r="I196" s="97"/>
      <c r="J196" s="97"/>
      <c r="K196" s="99">
        <f t="shared" si="23"/>
        <v>12031</v>
      </c>
    </row>
    <row r="197" spans="1:11" ht="38.25">
      <c r="A197" s="96" t="s">
        <v>584</v>
      </c>
      <c r="B197" s="92" t="s">
        <v>585</v>
      </c>
      <c r="C197" s="97">
        <v>76912</v>
      </c>
      <c r="D197" s="97"/>
      <c r="E197" s="97"/>
      <c r="F197" s="98"/>
      <c r="G197" s="98"/>
      <c r="H197" s="98"/>
      <c r="I197" s="97"/>
      <c r="J197" s="97"/>
      <c r="K197" s="99">
        <f t="shared" si="23"/>
        <v>76912</v>
      </c>
    </row>
    <row r="198" spans="1:11" ht="35.1" customHeight="1">
      <c r="A198" s="206" t="s">
        <v>586</v>
      </c>
      <c r="B198" s="208"/>
      <c r="C198" s="44">
        <f t="shared" ref="C198:K198" si="24">SUM(C178:C197)</f>
        <v>1342286</v>
      </c>
      <c r="D198" s="44">
        <f t="shared" si="24"/>
        <v>41641</v>
      </c>
      <c r="E198" s="44">
        <f t="shared" si="24"/>
        <v>0</v>
      </c>
      <c r="F198" s="44">
        <f t="shared" si="24"/>
        <v>0</v>
      </c>
      <c r="G198" s="44">
        <f t="shared" si="24"/>
        <v>0</v>
      </c>
      <c r="H198" s="44">
        <f t="shared" si="24"/>
        <v>0</v>
      </c>
      <c r="I198" s="44">
        <f t="shared" si="24"/>
        <v>459</v>
      </c>
      <c r="J198" s="44">
        <f t="shared" si="24"/>
        <v>0</v>
      </c>
      <c r="K198" s="44">
        <f t="shared" si="24"/>
        <v>1384386</v>
      </c>
    </row>
    <row r="199" spans="1:11">
      <c r="A199" s="198" t="s">
        <v>587</v>
      </c>
      <c r="B199" s="199"/>
      <c r="C199" s="58">
        <f t="shared" ref="C199:K199" si="25">C198+C175+C168</f>
        <v>2342751</v>
      </c>
      <c r="D199" s="58">
        <f t="shared" si="25"/>
        <v>41641</v>
      </c>
      <c r="E199" s="58">
        <f t="shared" si="25"/>
        <v>0</v>
      </c>
      <c r="F199" s="58">
        <f t="shared" si="25"/>
        <v>0</v>
      </c>
      <c r="G199" s="58">
        <f t="shared" si="25"/>
        <v>0</v>
      </c>
      <c r="H199" s="58">
        <f t="shared" si="25"/>
        <v>0</v>
      </c>
      <c r="I199" s="44">
        <f t="shared" si="25"/>
        <v>2742</v>
      </c>
      <c r="J199" s="58">
        <f t="shared" si="25"/>
        <v>0</v>
      </c>
      <c r="K199" s="58">
        <f t="shared" si="25"/>
        <v>2387134</v>
      </c>
    </row>
    <row r="200" spans="1:11">
      <c r="A200" s="206" t="s">
        <v>221</v>
      </c>
      <c r="B200" s="207"/>
      <c r="C200" s="207"/>
      <c r="D200" s="207"/>
      <c r="E200" s="207"/>
      <c r="F200" s="207"/>
      <c r="G200" s="207"/>
      <c r="H200" s="207"/>
      <c r="I200" s="207"/>
      <c r="J200" s="207"/>
      <c r="K200" s="208"/>
    </row>
    <row r="201" spans="1:11">
      <c r="A201" s="206" t="s">
        <v>588</v>
      </c>
      <c r="B201" s="207"/>
      <c r="C201" s="207"/>
      <c r="D201" s="207"/>
      <c r="E201" s="207"/>
      <c r="F201" s="207"/>
      <c r="G201" s="207"/>
      <c r="H201" s="207"/>
      <c r="I201" s="207"/>
      <c r="J201" s="207"/>
      <c r="K201" s="208"/>
    </row>
    <row r="202" spans="1:11">
      <c r="A202" s="96" t="s">
        <v>589</v>
      </c>
      <c r="B202" s="92" t="s">
        <v>590</v>
      </c>
      <c r="C202" s="97">
        <v>219166</v>
      </c>
      <c r="D202" s="97"/>
      <c r="E202" s="97"/>
      <c r="F202" s="98"/>
      <c r="G202" s="98"/>
      <c r="H202" s="98"/>
      <c r="I202" s="97"/>
      <c r="J202" s="97"/>
      <c r="K202" s="99">
        <f>C202+D202+E202+F201+G202+H202+I202+J202</f>
        <v>219166</v>
      </c>
    </row>
    <row r="203" spans="1:11" ht="25.5">
      <c r="A203" s="96" t="s">
        <v>591</v>
      </c>
      <c r="B203" s="92" t="s">
        <v>592</v>
      </c>
      <c r="C203" s="97"/>
      <c r="D203" s="97">
        <v>270830</v>
      </c>
      <c r="E203" s="97"/>
      <c r="F203" s="98"/>
      <c r="G203" s="98"/>
      <c r="H203" s="98"/>
      <c r="I203" s="97">
        <v>22626</v>
      </c>
      <c r="J203" s="97"/>
      <c r="K203" s="99">
        <f>C203+D203+E203+F202+G203+H203+I203+J203</f>
        <v>293456</v>
      </c>
    </row>
    <row r="204" spans="1:11" ht="22.5">
      <c r="A204" s="96" t="s">
        <v>593</v>
      </c>
      <c r="B204" s="92" t="s">
        <v>594</v>
      </c>
      <c r="C204" s="97">
        <v>640570</v>
      </c>
      <c r="D204" s="97"/>
      <c r="E204" s="97"/>
      <c r="F204" s="98"/>
      <c r="G204" s="98"/>
      <c r="H204" s="98"/>
      <c r="I204" s="97"/>
      <c r="J204" s="97"/>
      <c r="K204" s="99">
        <f>C204+D204+E204+F203+G204+H204+I204+J204</f>
        <v>640570</v>
      </c>
    </row>
    <row r="205" spans="1:11" ht="22.5">
      <c r="A205" s="96" t="s">
        <v>595</v>
      </c>
      <c r="B205" s="92" t="s">
        <v>596</v>
      </c>
      <c r="C205" s="97">
        <v>448182</v>
      </c>
      <c r="D205" s="97"/>
      <c r="E205" s="97"/>
      <c r="F205" s="98"/>
      <c r="G205" s="98"/>
      <c r="H205" s="98"/>
      <c r="I205" s="97"/>
      <c r="J205" s="97"/>
      <c r="K205" s="99">
        <f>C205+D205+E205+F204+G205+H205+I205+J205</f>
        <v>448182</v>
      </c>
    </row>
    <row r="206" spans="1:11" ht="25.5">
      <c r="A206" s="96" t="s">
        <v>597</v>
      </c>
      <c r="B206" s="92" t="s">
        <v>598</v>
      </c>
      <c r="C206" s="97"/>
      <c r="D206" s="97">
        <v>23136</v>
      </c>
      <c r="E206" s="97"/>
      <c r="F206" s="98"/>
      <c r="G206" s="98"/>
      <c r="H206" s="98"/>
      <c r="I206" s="97">
        <v>1425</v>
      </c>
      <c r="J206" s="97"/>
      <c r="K206" s="99">
        <f>C206+D206+E206+F205+G206+H206+I206+J206</f>
        <v>24561</v>
      </c>
    </row>
    <row r="207" spans="1:11">
      <c r="A207" s="96" t="s">
        <v>599</v>
      </c>
      <c r="B207" s="92" t="s">
        <v>600</v>
      </c>
      <c r="C207" s="97">
        <v>43337</v>
      </c>
      <c r="D207" s="97"/>
      <c r="E207" s="97"/>
      <c r="F207" s="98"/>
      <c r="G207" s="98"/>
      <c r="H207" s="98"/>
      <c r="I207" s="97"/>
      <c r="J207" s="97"/>
      <c r="K207" s="99">
        <f>C207+D207+E207+F205+G207+H207+I207+J207</f>
        <v>43337</v>
      </c>
    </row>
    <row r="208" spans="1:11" ht="25.5">
      <c r="A208" s="96" t="s">
        <v>601</v>
      </c>
      <c r="B208" s="92" t="s">
        <v>602</v>
      </c>
      <c r="C208" s="97"/>
      <c r="D208" s="97">
        <v>65159</v>
      </c>
      <c r="E208" s="97"/>
      <c r="F208" s="98"/>
      <c r="G208" s="98"/>
      <c r="H208" s="98"/>
      <c r="I208" s="97">
        <v>6553</v>
      </c>
      <c r="J208" s="97"/>
      <c r="K208" s="99">
        <f t="shared" ref="K208:K215" si="26">C208+D208+E208+F207+G208+H208+I208+J208</f>
        <v>71712</v>
      </c>
    </row>
    <row r="209" spans="1:11" ht="22.5">
      <c r="A209" s="96" t="s">
        <v>603</v>
      </c>
      <c r="B209" s="92" t="s">
        <v>604</v>
      </c>
      <c r="C209" s="97">
        <v>150658</v>
      </c>
      <c r="D209" s="97"/>
      <c r="E209" s="97"/>
      <c r="F209" s="98"/>
      <c r="G209" s="98"/>
      <c r="H209" s="98"/>
      <c r="I209" s="97"/>
      <c r="J209" s="97"/>
      <c r="K209" s="99">
        <f t="shared" si="26"/>
        <v>150658</v>
      </c>
    </row>
    <row r="210" spans="1:11" ht="22.5">
      <c r="A210" s="96" t="s">
        <v>605</v>
      </c>
      <c r="B210" s="92" t="s">
        <v>606</v>
      </c>
      <c r="C210" s="97">
        <v>94161</v>
      </c>
      <c r="D210" s="97"/>
      <c r="E210" s="97"/>
      <c r="F210" s="98"/>
      <c r="G210" s="98"/>
      <c r="H210" s="98"/>
      <c r="I210" s="97"/>
      <c r="J210" s="97"/>
      <c r="K210" s="99">
        <f t="shared" si="26"/>
        <v>94161</v>
      </c>
    </row>
    <row r="211" spans="1:11" ht="25.5">
      <c r="A211" s="96" t="s">
        <v>893</v>
      </c>
      <c r="B211" s="92" t="s">
        <v>894</v>
      </c>
      <c r="C211" s="97"/>
      <c r="D211" s="97">
        <v>2690</v>
      </c>
      <c r="E211" s="97"/>
      <c r="F211" s="98"/>
      <c r="G211" s="98"/>
      <c r="H211" s="98"/>
      <c r="I211" s="97">
        <v>264</v>
      </c>
      <c r="J211" s="97"/>
      <c r="K211" s="99">
        <f t="shared" ref="K211" si="27">C211+D211+E211+F210+G211+H211+I211+J211</f>
        <v>2954</v>
      </c>
    </row>
    <row r="212" spans="1:11">
      <c r="A212" s="96" t="s">
        <v>607</v>
      </c>
      <c r="B212" s="92" t="s">
        <v>608</v>
      </c>
      <c r="C212" s="97">
        <v>54160</v>
      </c>
      <c r="D212" s="97"/>
      <c r="E212" s="97"/>
      <c r="F212" s="98"/>
      <c r="G212" s="98"/>
      <c r="H212" s="98"/>
      <c r="I212" s="97"/>
      <c r="J212" s="97"/>
      <c r="K212" s="99">
        <f>C212+D212+E212+F210+G212+H212+I212+J212</f>
        <v>54160</v>
      </c>
    </row>
    <row r="213" spans="1:11" ht="25.5">
      <c r="A213" s="96" t="s">
        <v>609</v>
      </c>
      <c r="B213" s="92" t="s">
        <v>610</v>
      </c>
      <c r="C213" s="97"/>
      <c r="D213" s="97">
        <v>85572</v>
      </c>
      <c r="E213" s="97"/>
      <c r="F213" s="98"/>
      <c r="G213" s="98"/>
      <c r="H213" s="98"/>
      <c r="I213" s="97">
        <v>8062</v>
      </c>
      <c r="J213" s="97"/>
      <c r="K213" s="99">
        <f t="shared" si="26"/>
        <v>93634</v>
      </c>
    </row>
    <row r="214" spans="1:11" ht="22.5">
      <c r="A214" s="96" t="s">
        <v>611</v>
      </c>
      <c r="B214" s="92" t="s">
        <v>612</v>
      </c>
      <c r="C214" s="97">
        <v>171118</v>
      </c>
      <c r="D214" s="97"/>
      <c r="E214" s="97"/>
      <c r="F214" s="98"/>
      <c r="G214" s="98"/>
      <c r="H214" s="98"/>
      <c r="I214" s="97"/>
      <c r="J214" s="97"/>
      <c r="K214" s="99">
        <f t="shared" si="26"/>
        <v>171118</v>
      </c>
    </row>
    <row r="215" spans="1:11" ht="22.5">
      <c r="A215" s="96" t="s">
        <v>613</v>
      </c>
      <c r="B215" s="92" t="s">
        <v>614</v>
      </c>
      <c r="C215" s="97">
        <v>121093</v>
      </c>
      <c r="D215" s="97"/>
      <c r="E215" s="97"/>
      <c r="F215" s="98"/>
      <c r="G215" s="98"/>
      <c r="H215" s="98"/>
      <c r="I215" s="97"/>
      <c r="J215" s="97"/>
      <c r="K215" s="99">
        <f t="shared" si="26"/>
        <v>121093</v>
      </c>
    </row>
    <row r="216" spans="1:11">
      <c r="A216" s="206" t="s">
        <v>615</v>
      </c>
      <c r="B216" s="208"/>
      <c r="C216" s="44">
        <f>SUM(C202:C215)</f>
        <v>1942445</v>
      </c>
      <c r="D216" s="44">
        <f>SUM(D202:D215)</f>
        <v>447387</v>
      </c>
      <c r="E216" s="44">
        <f t="shared" ref="E216:K216" si="28">SUM(E202:E215)</f>
        <v>0</v>
      </c>
      <c r="F216" s="44">
        <f t="shared" si="28"/>
        <v>0</v>
      </c>
      <c r="G216" s="44">
        <f t="shared" si="28"/>
        <v>0</v>
      </c>
      <c r="H216" s="44">
        <f t="shared" si="28"/>
        <v>0</v>
      </c>
      <c r="I216" s="44">
        <f>SUM(I202:I215)</f>
        <v>38930</v>
      </c>
      <c r="J216" s="44">
        <f t="shared" si="28"/>
        <v>0</v>
      </c>
      <c r="K216" s="44">
        <f t="shared" si="28"/>
        <v>2428762</v>
      </c>
    </row>
    <row r="217" spans="1:11">
      <c r="A217" s="206" t="s">
        <v>616</v>
      </c>
      <c r="B217" s="207"/>
      <c r="C217" s="207"/>
      <c r="D217" s="207"/>
      <c r="E217" s="207"/>
      <c r="F217" s="207"/>
      <c r="G217" s="207"/>
      <c r="H217" s="207"/>
      <c r="I217" s="207"/>
      <c r="J217" s="207"/>
      <c r="K217" s="208"/>
    </row>
    <row r="218" spans="1:11">
      <c r="A218" s="96" t="s">
        <v>617</v>
      </c>
      <c r="B218" s="92" t="s">
        <v>618</v>
      </c>
      <c r="C218" s="97">
        <v>348607</v>
      </c>
      <c r="D218" s="97"/>
      <c r="E218" s="97"/>
      <c r="F218" s="98"/>
      <c r="G218" s="98"/>
      <c r="H218" s="98"/>
      <c r="I218" s="97"/>
      <c r="J218" s="97"/>
      <c r="K218" s="99">
        <f t="shared" ref="K218:K260" si="29">SUM(C218:J218)</f>
        <v>348607</v>
      </c>
    </row>
    <row r="219" spans="1:11" ht="25.5">
      <c r="A219" s="96" t="s">
        <v>619</v>
      </c>
      <c r="B219" s="92" t="s">
        <v>620</v>
      </c>
      <c r="C219" s="97"/>
      <c r="D219" s="97">
        <v>1578782</v>
      </c>
      <c r="E219" s="97"/>
      <c r="F219" s="98"/>
      <c r="G219" s="98"/>
      <c r="H219" s="98"/>
      <c r="I219" s="97">
        <v>125358</v>
      </c>
      <c r="J219" s="97"/>
      <c r="K219" s="99">
        <f t="shared" si="29"/>
        <v>1704140</v>
      </c>
    </row>
    <row r="220" spans="1:11" ht="38.25">
      <c r="A220" s="96" t="s">
        <v>621</v>
      </c>
      <c r="B220" s="92" t="s">
        <v>622</v>
      </c>
      <c r="C220" s="97"/>
      <c r="D220" s="97">
        <v>11742</v>
      </c>
      <c r="E220" s="97"/>
      <c r="F220" s="98"/>
      <c r="G220" s="98"/>
      <c r="H220" s="98"/>
      <c r="I220" s="97">
        <v>1065</v>
      </c>
      <c r="J220" s="97"/>
      <c r="K220" s="99">
        <f t="shared" si="29"/>
        <v>12807</v>
      </c>
    </row>
    <row r="221" spans="1:11" ht="22.5">
      <c r="A221" s="96" t="s">
        <v>623</v>
      </c>
      <c r="B221" s="92" t="s">
        <v>624</v>
      </c>
      <c r="C221" s="97">
        <v>45277</v>
      </c>
      <c r="D221" s="97"/>
      <c r="E221" s="97"/>
      <c r="F221" s="98"/>
      <c r="G221" s="98"/>
      <c r="H221" s="98"/>
      <c r="I221" s="97"/>
      <c r="J221" s="97"/>
      <c r="K221" s="99">
        <f t="shared" si="29"/>
        <v>45277</v>
      </c>
    </row>
    <row r="222" spans="1:11" ht="22.5">
      <c r="A222" s="96" t="s">
        <v>625</v>
      </c>
      <c r="B222" s="92" t="s">
        <v>626</v>
      </c>
      <c r="C222" s="97">
        <v>415682</v>
      </c>
      <c r="D222" s="97"/>
      <c r="E222" s="97"/>
      <c r="F222" s="98"/>
      <c r="G222" s="98"/>
      <c r="H222" s="98"/>
      <c r="I222" s="97"/>
      <c r="J222" s="97"/>
      <c r="K222" s="99">
        <f t="shared" si="29"/>
        <v>415682</v>
      </c>
    </row>
    <row r="223" spans="1:11" ht="25.5">
      <c r="A223" s="96" t="s">
        <v>895</v>
      </c>
      <c r="B223" s="92" t="s">
        <v>627</v>
      </c>
      <c r="C223" s="97"/>
      <c r="D223" s="97">
        <v>28975</v>
      </c>
      <c r="E223" s="97"/>
      <c r="F223" s="98"/>
      <c r="G223" s="98"/>
      <c r="H223" s="98"/>
      <c r="I223" s="97">
        <v>2168</v>
      </c>
      <c r="J223" s="97"/>
      <c r="K223" s="99">
        <f t="shared" si="29"/>
        <v>31143</v>
      </c>
    </row>
    <row r="224" spans="1:11">
      <c r="A224" s="96" t="s">
        <v>628</v>
      </c>
      <c r="B224" s="92" t="s">
        <v>629</v>
      </c>
      <c r="C224" s="97">
        <v>89050</v>
      </c>
      <c r="D224" s="97"/>
      <c r="E224" s="97"/>
      <c r="F224" s="98"/>
      <c r="G224" s="98"/>
      <c r="H224" s="98"/>
      <c r="I224" s="97"/>
      <c r="J224" s="97"/>
      <c r="K224" s="99">
        <f t="shared" si="29"/>
        <v>89050</v>
      </c>
    </row>
    <row r="225" spans="1:11" ht="25.5">
      <c r="A225" s="96" t="s">
        <v>630</v>
      </c>
      <c r="B225" s="92" t="s">
        <v>631</v>
      </c>
      <c r="C225" s="97"/>
      <c r="D225" s="97">
        <v>255978</v>
      </c>
      <c r="E225" s="97"/>
      <c r="F225" s="98"/>
      <c r="G225" s="98"/>
      <c r="H225" s="98"/>
      <c r="I225" s="97">
        <v>28601</v>
      </c>
      <c r="J225" s="97"/>
      <c r="K225" s="99">
        <f t="shared" si="29"/>
        <v>284579</v>
      </c>
    </row>
    <row r="226" spans="1:11" ht="22.5">
      <c r="A226" s="96" t="s">
        <v>632</v>
      </c>
      <c r="B226" s="92" t="s">
        <v>633</v>
      </c>
      <c r="C226" s="97">
        <v>10790</v>
      </c>
      <c r="D226" s="97"/>
      <c r="E226" s="97"/>
      <c r="F226" s="98"/>
      <c r="G226" s="98"/>
      <c r="H226" s="98"/>
      <c r="I226" s="97"/>
      <c r="J226" s="97"/>
      <c r="K226" s="99">
        <f t="shared" si="29"/>
        <v>10790</v>
      </c>
    </row>
    <row r="227" spans="1:11" ht="22.5">
      <c r="A227" s="96" t="s">
        <v>634</v>
      </c>
      <c r="B227" s="92" t="s">
        <v>635</v>
      </c>
      <c r="C227" s="97">
        <v>216753</v>
      </c>
      <c r="D227" s="97"/>
      <c r="E227" s="97"/>
      <c r="F227" s="98"/>
      <c r="G227" s="98"/>
      <c r="H227" s="98"/>
      <c r="I227" s="97"/>
      <c r="J227" s="97"/>
      <c r="K227" s="99">
        <f t="shared" si="29"/>
        <v>216753</v>
      </c>
    </row>
    <row r="228" spans="1:11" ht="25.5">
      <c r="A228" s="96" t="s">
        <v>896</v>
      </c>
      <c r="B228" s="92" t="s">
        <v>897</v>
      </c>
      <c r="C228" s="97"/>
      <c r="D228" s="97">
        <v>3820</v>
      </c>
      <c r="E228" s="97"/>
      <c r="F228" s="98"/>
      <c r="G228" s="98"/>
      <c r="H228" s="98"/>
      <c r="I228" s="97">
        <v>841</v>
      </c>
      <c r="J228" s="97"/>
      <c r="K228" s="99">
        <f t="shared" ref="K228" si="30">SUM(C228:J228)</f>
        <v>4661</v>
      </c>
    </row>
    <row r="229" spans="1:11" ht="25.5">
      <c r="A229" s="96" t="s">
        <v>636</v>
      </c>
      <c r="B229" s="92" t="s">
        <v>637</v>
      </c>
      <c r="C229" s="97">
        <v>302934</v>
      </c>
      <c r="D229" s="97"/>
      <c r="E229" s="97"/>
      <c r="F229" s="98"/>
      <c r="G229" s="98"/>
      <c r="H229" s="98"/>
      <c r="I229" s="97"/>
      <c r="J229" s="97"/>
      <c r="K229" s="99">
        <f t="shared" si="29"/>
        <v>302934</v>
      </c>
    </row>
    <row r="230" spans="1:11" ht="38.25">
      <c r="A230" s="96" t="s">
        <v>638</v>
      </c>
      <c r="B230" s="92" t="s">
        <v>639</v>
      </c>
      <c r="C230" s="97"/>
      <c r="D230" s="97"/>
      <c r="E230" s="97"/>
      <c r="F230" s="98"/>
      <c r="G230" s="98"/>
      <c r="H230" s="98"/>
      <c r="I230" s="97">
        <v>2339</v>
      </c>
      <c r="J230" s="97"/>
      <c r="K230" s="99">
        <f t="shared" si="29"/>
        <v>2339</v>
      </c>
    </row>
    <row r="231" spans="1:11" ht="51.75">
      <c r="A231" s="96" t="s">
        <v>898</v>
      </c>
      <c r="B231" s="147" t="s">
        <v>899</v>
      </c>
      <c r="C231" s="97"/>
      <c r="D231" s="97"/>
      <c r="E231" s="97"/>
      <c r="F231" s="98"/>
      <c r="G231" s="98"/>
      <c r="H231" s="98"/>
      <c r="I231" s="97">
        <v>24056</v>
      </c>
      <c r="J231" s="97"/>
      <c r="K231" s="99">
        <f t="shared" si="29"/>
        <v>24056</v>
      </c>
    </row>
    <row r="232" spans="1:11" ht="38.25">
      <c r="A232" s="96" t="s">
        <v>640</v>
      </c>
      <c r="B232" s="92" t="s">
        <v>641</v>
      </c>
      <c r="C232" s="97"/>
      <c r="D232" s="97"/>
      <c r="E232" s="97"/>
      <c r="F232" s="98"/>
      <c r="G232" s="98"/>
      <c r="H232" s="98"/>
      <c r="I232" s="97">
        <v>5695</v>
      </c>
      <c r="J232" s="97"/>
      <c r="K232" s="99">
        <f t="shared" si="29"/>
        <v>5695</v>
      </c>
    </row>
    <row r="233" spans="1:11" ht="51">
      <c r="A233" s="96" t="s">
        <v>642</v>
      </c>
      <c r="B233" s="92" t="s">
        <v>643</v>
      </c>
      <c r="C233" s="97"/>
      <c r="D233" s="97"/>
      <c r="E233" s="97"/>
      <c r="F233" s="98"/>
      <c r="G233" s="98"/>
      <c r="H233" s="98"/>
      <c r="I233" s="97">
        <v>294</v>
      </c>
      <c r="J233" s="97"/>
      <c r="K233" s="99">
        <f t="shared" si="29"/>
        <v>294</v>
      </c>
    </row>
    <row r="234" spans="1:11" ht="38.25">
      <c r="A234" s="96" t="s">
        <v>644</v>
      </c>
      <c r="B234" s="92" t="s">
        <v>645</v>
      </c>
      <c r="C234" s="97"/>
      <c r="D234" s="97">
        <v>576050</v>
      </c>
      <c r="E234" s="97"/>
      <c r="F234" s="98"/>
      <c r="G234" s="98"/>
      <c r="H234" s="98"/>
      <c r="I234" s="97">
        <v>47308</v>
      </c>
      <c r="J234" s="97"/>
      <c r="K234" s="99">
        <f t="shared" si="29"/>
        <v>623358</v>
      </c>
    </row>
    <row r="235" spans="1:11" ht="25.5">
      <c r="A235" s="96" t="s">
        <v>646</v>
      </c>
      <c r="B235" s="92" t="s">
        <v>647</v>
      </c>
      <c r="C235" s="97">
        <v>80838</v>
      </c>
      <c r="D235" s="97"/>
      <c r="E235" s="97"/>
      <c r="F235" s="98"/>
      <c r="G235" s="98"/>
      <c r="H235" s="98"/>
      <c r="I235" s="97"/>
      <c r="J235" s="97"/>
      <c r="K235" s="99">
        <f t="shared" si="29"/>
        <v>80838</v>
      </c>
    </row>
    <row r="236" spans="1:11" ht="25.5">
      <c r="A236" s="96" t="s">
        <v>648</v>
      </c>
      <c r="B236" s="92" t="s">
        <v>649</v>
      </c>
      <c r="C236" s="97">
        <v>239233</v>
      </c>
      <c r="D236" s="97"/>
      <c r="E236" s="97"/>
      <c r="F236" s="98"/>
      <c r="G236" s="98"/>
      <c r="H236" s="98"/>
      <c r="I236" s="97"/>
      <c r="J236" s="97"/>
      <c r="K236" s="99">
        <f t="shared" si="29"/>
        <v>239233</v>
      </c>
    </row>
    <row r="237" spans="1:11">
      <c r="A237" s="96" t="s">
        <v>650</v>
      </c>
      <c r="B237" s="92" t="s">
        <v>651</v>
      </c>
      <c r="C237" s="97">
        <v>196592</v>
      </c>
      <c r="D237" s="97"/>
      <c r="E237" s="97"/>
      <c r="F237" s="98"/>
      <c r="G237" s="98"/>
      <c r="H237" s="98"/>
      <c r="I237" s="97"/>
      <c r="J237" s="97"/>
      <c r="K237" s="99">
        <f t="shared" si="29"/>
        <v>196592</v>
      </c>
    </row>
    <row r="238" spans="1:11" ht="25.5">
      <c r="A238" s="96" t="s">
        <v>652</v>
      </c>
      <c r="B238" s="92" t="s">
        <v>85</v>
      </c>
      <c r="C238" s="97"/>
      <c r="D238" s="97"/>
      <c r="E238" s="97"/>
      <c r="F238" s="98"/>
      <c r="G238" s="98"/>
      <c r="H238" s="98"/>
      <c r="I238" s="97">
        <v>2191</v>
      </c>
      <c r="J238" s="97"/>
      <c r="K238" s="99">
        <f t="shared" si="29"/>
        <v>2191</v>
      </c>
    </row>
    <row r="239" spans="1:11" ht="51">
      <c r="A239" s="96" t="s">
        <v>653</v>
      </c>
      <c r="B239" s="92" t="s">
        <v>654</v>
      </c>
      <c r="C239" s="97"/>
      <c r="D239" s="97"/>
      <c r="E239" s="97">
        <v>8186</v>
      </c>
      <c r="F239" s="98"/>
      <c r="G239" s="98"/>
      <c r="H239" s="98"/>
      <c r="I239" s="97">
        <v>47</v>
      </c>
      <c r="J239" s="97"/>
      <c r="K239" s="99">
        <f t="shared" si="29"/>
        <v>8233</v>
      </c>
    </row>
    <row r="240" spans="1:11" ht="25.5">
      <c r="A240" s="96" t="s">
        <v>655</v>
      </c>
      <c r="B240" s="92" t="s">
        <v>656</v>
      </c>
      <c r="C240" s="97"/>
      <c r="D240" s="97">
        <v>516551</v>
      </c>
      <c r="E240" s="97"/>
      <c r="F240" s="98"/>
      <c r="G240" s="98"/>
      <c r="H240" s="98"/>
      <c r="I240" s="97">
        <v>42345</v>
      </c>
      <c r="J240" s="97"/>
      <c r="K240" s="99">
        <f t="shared" si="29"/>
        <v>558896</v>
      </c>
    </row>
    <row r="241" spans="1:11" ht="22.5">
      <c r="A241" s="96" t="s">
        <v>657</v>
      </c>
      <c r="B241" s="92" t="s">
        <v>658</v>
      </c>
      <c r="C241" s="97">
        <v>69369</v>
      </c>
      <c r="D241" s="97"/>
      <c r="E241" s="97"/>
      <c r="F241" s="98"/>
      <c r="G241" s="98"/>
      <c r="H241" s="98"/>
      <c r="I241" s="97"/>
      <c r="J241" s="97"/>
      <c r="K241" s="99">
        <f t="shared" si="29"/>
        <v>69369</v>
      </c>
    </row>
    <row r="242" spans="1:11" ht="22.5">
      <c r="A242" s="96" t="s">
        <v>659</v>
      </c>
      <c r="B242" s="92" t="s">
        <v>660</v>
      </c>
      <c r="C242" s="97">
        <v>330767</v>
      </c>
      <c r="D242" s="97"/>
      <c r="E242" s="97"/>
      <c r="F242" s="98"/>
      <c r="G242" s="98"/>
      <c r="H242" s="98"/>
      <c r="I242" s="97"/>
      <c r="J242" s="97"/>
      <c r="K242" s="99">
        <f t="shared" si="29"/>
        <v>330767</v>
      </c>
    </row>
    <row r="243" spans="1:11" ht="25.5">
      <c r="A243" s="96" t="s">
        <v>661</v>
      </c>
      <c r="B243" s="92" t="s">
        <v>662</v>
      </c>
      <c r="C243" s="97"/>
      <c r="D243" s="97">
        <v>13966</v>
      </c>
      <c r="E243" s="97"/>
      <c r="F243" s="98"/>
      <c r="G243" s="98"/>
      <c r="H243" s="98"/>
      <c r="I243" s="97">
        <v>1213</v>
      </c>
      <c r="J243" s="97"/>
      <c r="K243" s="99">
        <f t="shared" si="29"/>
        <v>15179</v>
      </c>
    </row>
    <row r="244" spans="1:11" ht="25.5">
      <c r="A244" s="96" t="s">
        <v>900</v>
      </c>
      <c r="B244" s="92" t="s">
        <v>663</v>
      </c>
      <c r="C244" s="97"/>
      <c r="D244" s="97">
        <v>15674</v>
      </c>
      <c r="E244" s="97"/>
      <c r="F244" s="98"/>
      <c r="G244" s="98"/>
      <c r="H244" s="98"/>
      <c r="I244" s="97">
        <v>979</v>
      </c>
      <c r="J244" s="97"/>
      <c r="K244" s="99">
        <f t="shared" si="29"/>
        <v>16653</v>
      </c>
    </row>
    <row r="245" spans="1:11">
      <c r="A245" s="96" t="s">
        <v>664</v>
      </c>
      <c r="B245" s="92" t="s">
        <v>901</v>
      </c>
      <c r="C245" s="97">
        <v>96144</v>
      </c>
      <c r="D245" s="97"/>
      <c r="E245" s="97"/>
      <c r="F245" s="98"/>
      <c r="G245" s="98"/>
      <c r="H245" s="98"/>
      <c r="I245" s="97"/>
      <c r="J245" s="97"/>
      <c r="K245" s="99">
        <f t="shared" si="29"/>
        <v>96144</v>
      </c>
    </row>
    <row r="246" spans="1:11" ht="63.75">
      <c r="A246" s="96" t="s">
        <v>665</v>
      </c>
      <c r="B246" s="92" t="s">
        <v>666</v>
      </c>
      <c r="C246" s="97"/>
      <c r="D246" s="97"/>
      <c r="E246" s="97">
        <v>14924</v>
      </c>
      <c r="F246" s="98"/>
      <c r="G246" s="98"/>
      <c r="H246" s="98"/>
      <c r="I246" s="97"/>
      <c r="J246" s="97"/>
      <c r="K246" s="99">
        <f t="shared" si="29"/>
        <v>14924</v>
      </c>
    </row>
    <row r="247" spans="1:11" ht="25.5">
      <c r="A247" s="96" t="s">
        <v>667</v>
      </c>
      <c r="B247" s="92" t="s">
        <v>668</v>
      </c>
      <c r="C247" s="97"/>
      <c r="D247" s="97">
        <v>239420</v>
      </c>
      <c r="E247" s="97"/>
      <c r="F247" s="98"/>
      <c r="G247" s="98"/>
      <c r="H247" s="98"/>
      <c r="I247" s="97">
        <v>20821</v>
      </c>
      <c r="J247" s="97"/>
      <c r="K247" s="99">
        <f t="shared" si="29"/>
        <v>260241</v>
      </c>
    </row>
    <row r="248" spans="1:11" ht="22.5">
      <c r="A248" s="96" t="s">
        <v>669</v>
      </c>
      <c r="B248" s="92" t="s">
        <v>670</v>
      </c>
      <c r="C248" s="97">
        <v>9592</v>
      </c>
      <c r="D248" s="97"/>
      <c r="E248" s="97"/>
      <c r="F248" s="98"/>
      <c r="G248" s="98"/>
      <c r="H248" s="98"/>
      <c r="I248" s="97"/>
      <c r="J248" s="97"/>
      <c r="K248" s="99">
        <f t="shared" si="29"/>
        <v>9592</v>
      </c>
    </row>
    <row r="249" spans="1:11" ht="22.5">
      <c r="A249" s="96" t="s">
        <v>671</v>
      </c>
      <c r="B249" s="92" t="s">
        <v>672</v>
      </c>
      <c r="C249" s="97">
        <v>195129</v>
      </c>
      <c r="D249" s="97"/>
      <c r="E249" s="97"/>
      <c r="F249" s="98"/>
      <c r="G249" s="98"/>
      <c r="H249" s="98"/>
      <c r="I249" s="97"/>
      <c r="J249" s="97"/>
      <c r="K249" s="99">
        <f t="shared" si="29"/>
        <v>195129</v>
      </c>
    </row>
    <row r="250" spans="1:11">
      <c r="A250" s="96" t="s">
        <v>673</v>
      </c>
      <c r="B250" s="92" t="s">
        <v>674</v>
      </c>
      <c r="C250" s="97">
        <v>73597</v>
      </c>
      <c r="D250" s="97"/>
      <c r="E250" s="97"/>
      <c r="F250" s="98"/>
      <c r="G250" s="98"/>
      <c r="H250" s="98"/>
      <c r="I250" s="97"/>
      <c r="J250" s="97"/>
      <c r="K250" s="99">
        <f t="shared" si="29"/>
        <v>73597</v>
      </c>
    </row>
    <row r="251" spans="1:11" ht="38.25">
      <c r="A251" s="96" t="s">
        <v>675</v>
      </c>
      <c r="B251" s="92" t="s">
        <v>676</v>
      </c>
      <c r="C251" s="97"/>
      <c r="D251" s="97">
        <v>171742</v>
      </c>
      <c r="E251" s="97"/>
      <c r="F251" s="98"/>
      <c r="G251" s="98"/>
      <c r="H251" s="98"/>
      <c r="I251" s="97">
        <v>15022</v>
      </c>
      <c r="J251" s="97"/>
      <c r="K251" s="99">
        <f t="shared" si="29"/>
        <v>186764</v>
      </c>
    </row>
    <row r="252" spans="1:11" ht="25.5">
      <c r="A252" s="96" t="s">
        <v>677</v>
      </c>
      <c r="B252" s="92" t="s">
        <v>678</v>
      </c>
      <c r="C252" s="97"/>
      <c r="D252" s="97">
        <v>18013</v>
      </c>
      <c r="E252" s="97"/>
      <c r="F252" s="98"/>
      <c r="G252" s="98"/>
      <c r="H252" s="98"/>
      <c r="I252" s="97">
        <v>1574</v>
      </c>
      <c r="J252" s="97"/>
      <c r="K252" s="99">
        <f t="shared" si="29"/>
        <v>19587</v>
      </c>
    </row>
    <row r="253" spans="1:11" ht="22.5">
      <c r="A253" s="96" t="s">
        <v>679</v>
      </c>
      <c r="B253" s="92" t="s">
        <v>680</v>
      </c>
      <c r="C253" s="97">
        <v>15109</v>
      </c>
      <c r="D253" s="97"/>
      <c r="E253" s="97"/>
      <c r="F253" s="98"/>
      <c r="G253" s="98"/>
      <c r="H253" s="98"/>
      <c r="I253" s="97"/>
      <c r="J253" s="97"/>
      <c r="K253" s="99">
        <f t="shared" si="29"/>
        <v>15109</v>
      </c>
    </row>
    <row r="254" spans="1:11" ht="22.5">
      <c r="A254" s="96" t="s">
        <v>681</v>
      </c>
      <c r="B254" s="92" t="s">
        <v>682</v>
      </c>
      <c r="C254" s="97">
        <v>158451</v>
      </c>
      <c r="D254" s="97"/>
      <c r="E254" s="97"/>
      <c r="F254" s="98"/>
      <c r="G254" s="98"/>
      <c r="H254" s="98"/>
      <c r="I254" s="97"/>
      <c r="J254" s="97"/>
      <c r="K254" s="99">
        <f t="shared" si="29"/>
        <v>158451</v>
      </c>
    </row>
    <row r="255" spans="1:11" ht="25.5">
      <c r="A255" s="96" t="s">
        <v>683</v>
      </c>
      <c r="B255" s="92" t="s">
        <v>684</v>
      </c>
      <c r="C255" s="97"/>
      <c r="D255" s="97">
        <v>7658</v>
      </c>
      <c r="E255" s="97"/>
      <c r="F255" s="98"/>
      <c r="G255" s="98"/>
      <c r="H255" s="98"/>
      <c r="I255" s="97">
        <v>183</v>
      </c>
      <c r="J255" s="97"/>
      <c r="K255" s="99">
        <f t="shared" si="29"/>
        <v>7841</v>
      </c>
    </row>
    <row r="256" spans="1:11">
      <c r="A256" s="96" t="s">
        <v>685</v>
      </c>
      <c r="B256" s="92" t="s">
        <v>686</v>
      </c>
      <c r="C256" s="97">
        <v>121140</v>
      </c>
      <c r="D256" s="97"/>
      <c r="E256" s="97"/>
      <c r="F256" s="98"/>
      <c r="G256" s="98"/>
      <c r="H256" s="98"/>
      <c r="I256" s="97"/>
      <c r="J256" s="97"/>
      <c r="K256" s="99">
        <f t="shared" si="29"/>
        <v>121140</v>
      </c>
    </row>
    <row r="257" spans="1:11" ht="25.5">
      <c r="A257" s="96" t="s">
        <v>687</v>
      </c>
      <c r="B257" s="92" t="s">
        <v>688</v>
      </c>
      <c r="C257" s="97"/>
      <c r="D257" s="97">
        <v>227413</v>
      </c>
      <c r="E257" s="97"/>
      <c r="F257" s="98"/>
      <c r="G257" s="98"/>
      <c r="H257" s="98"/>
      <c r="I257" s="97">
        <v>18930</v>
      </c>
      <c r="J257" s="97"/>
      <c r="K257" s="99">
        <f t="shared" si="29"/>
        <v>246343</v>
      </c>
    </row>
    <row r="258" spans="1:11" ht="25.5">
      <c r="A258" s="96" t="s">
        <v>689</v>
      </c>
      <c r="B258" s="92" t="s">
        <v>690</v>
      </c>
      <c r="C258" s="97"/>
      <c r="D258" s="97">
        <v>37230</v>
      </c>
      <c r="E258" s="97"/>
      <c r="F258" s="98"/>
      <c r="G258" s="98"/>
      <c r="H258" s="98"/>
      <c r="I258" s="97">
        <v>2755</v>
      </c>
      <c r="J258" s="97"/>
      <c r="K258" s="99">
        <f t="shared" si="29"/>
        <v>39985</v>
      </c>
    </row>
    <row r="259" spans="1:11" ht="22.5">
      <c r="A259" s="96" t="s">
        <v>691</v>
      </c>
      <c r="B259" s="92" t="s">
        <v>692</v>
      </c>
      <c r="C259" s="97">
        <v>41109</v>
      </c>
      <c r="D259" s="97"/>
      <c r="E259" s="97"/>
      <c r="F259" s="98"/>
      <c r="G259" s="98"/>
      <c r="H259" s="98"/>
      <c r="I259" s="97"/>
      <c r="J259" s="97"/>
      <c r="K259" s="99">
        <f t="shared" si="29"/>
        <v>41109</v>
      </c>
    </row>
    <row r="260" spans="1:11" ht="22.5">
      <c r="A260" s="96" t="s">
        <v>693</v>
      </c>
      <c r="B260" s="92" t="s">
        <v>694</v>
      </c>
      <c r="C260" s="97">
        <v>180657</v>
      </c>
      <c r="D260" s="97"/>
      <c r="E260" s="97"/>
      <c r="F260" s="106"/>
      <c r="G260" s="98"/>
      <c r="H260" s="98"/>
      <c r="I260" s="97"/>
      <c r="J260" s="97"/>
      <c r="K260" s="99">
        <f t="shared" si="29"/>
        <v>180657</v>
      </c>
    </row>
    <row r="261" spans="1:11" ht="35.1" customHeight="1">
      <c r="A261" s="206" t="s">
        <v>695</v>
      </c>
      <c r="B261" s="208"/>
      <c r="C261" s="44">
        <f>SUM(C218:C260)</f>
        <v>3236820</v>
      </c>
      <c r="D261" s="44">
        <f>SUM(D218:D260)</f>
        <v>3703014</v>
      </c>
      <c r="E261" s="44">
        <f t="shared" ref="E261:K261" si="31">SUM(E218:E260)</f>
        <v>23110</v>
      </c>
      <c r="F261" s="44">
        <f t="shared" si="31"/>
        <v>0</v>
      </c>
      <c r="G261" s="44">
        <f t="shared" si="31"/>
        <v>0</v>
      </c>
      <c r="H261" s="44">
        <f t="shared" si="31"/>
        <v>0</v>
      </c>
      <c r="I261" s="44">
        <f>SUM(I218:I260)</f>
        <v>343785</v>
      </c>
      <c r="J261" s="44">
        <f t="shared" si="31"/>
        <v>0</v>
      </c>
      <c r="K261" s="44">
        <f t="shared" si="31"/>
        <v>7306729</v>
      </c>
    </row>
    <row r="262" spans="1:11">
      <c r="A262" s="200" t="s">
        <v>696</v>
      </c>
      <c r="B262" s="201"/>
      <c r="C262" s="201"/>
      <c r="D262" s="201"/>
      <c r="E262" s="201"/>
      <c r="F262" s="201"/>
      <c r="G262" s="201"/>
      <c r="H262" s="201"/>
      <c r="I262" s="201"/>
      <c r="J262" s="201"/>
      <c r="K262" s="202"/>
    </row>
    <row r="263" spans="1:11">
      <c r="A263" s="203"/>
      <c r="B263" s="204"/>
      <c r="C263" s="204"/>
      <c r="D263" s="204"/>
      <c r="E263" s="204"/>
      <c r="F263" s="204"/>
      <c r="G263" s="204"/>
      <c r="H263" s="204"/>
      <c r="I263" s="204"/>
      <c r="J263" s="204"/>
      <c r="K263" s="205"/>
    </row>
    <row r="264" spans="1:11" ht="25.5">
      <c r="A264" s="96" t="s">
        <v>697</v>
      </c>
      <c r="B264" s="92" t="s">
        <v>698</v>
      </c>
      <c r="C264" s="97">
        <v>65000</v>
      </c>
      <c r="D264" s="97"/>
      <c r="E264" s="97"/>
      <c r="F264" s="98"/>
      <c r="G264" s="98"/>
      <c r="H264" s="98"/>
      <c r="I264" s="97"/>
      <c r="J264" s="97"/>
      <c r="K264" s="99">
        <f t="shared" ref="K264:K282" si="32">C264+D264+E264+F263+G264+H264+I264+J264</f>
        <v>65000</v>
      </c>
    </row>
    <row r="265" spans="1:11" ht="38.25">
      <c r="A265" s="96" t="s">
        <v>699</v>
      </c>
      <c r="B265" s="92" t="s">
        <v>700</v>
      </c>
      <c r="C265" s="97"/>
      <c r="D265" s="97">
        <v>345666</v>
      </c>
      <c r="E265" s="97"/>
      <c r="F265" s="98"/>
      <c r="G265" s="98"/>
      <c r="H265" s="98"/>
      <c r="I265" s="97">
        <v>33748</v>
      </c>
      <c r="J265" s="97"/>
      <c r="K265" s="99">
        <f t="shared" si="32"/>
        <v>379414</v>
      </c>
    </row>
    <row r="266" spans="1:11" ht="25.5">
      <c r="A266" s="96" t="s">
        <v>701</v>
      </c>
      <c r="B266" s="92" t="s">
        <v>702</v>
      </c>
      <c r="C266" s="97">
        <v>125205</v>
      </c>
      <c r="D266" s="97"/>
      <c r="E266" s="97"/>
      <c r="F266" s="98"/>
      <c r="G266" s="98"/>
      <c r="H266" s="98"/>
      <c r="I266" s="97"/>
      <c r="J266" s="97"/>
      <c r="K266" s="99">
        <f t="shared" si="32"/>
        <v>125205</v>
      </c>
    </row>
    <row r="267" spans="1:11" ht="25.5">
      <c r="A267" s="96" t="s">
        <v>703</v>
      </c>
      <c r="B267" s="92" t="s">
        <v>704</v>
      </c>
      <c r="C267" s="97">
        <v>87529</v>
      </c>
      <c r="D267" s="97"/>
      <c r="E267" s="97"/>
      <c r="F267" s="98"/>
      <c r="G267" s="98"/>
      <c r="H267" s="98"/>
      <c r="I267" s="97"/>
      <c r="J267" s="97"/>
      <c r="K267" s="99">
        <f t="shared" si="32"/>
        <v>87529</v>
      </c>
    </row>
    <row r="268" spans="1:11" ht="25.5">
      <c r="A268" s="96" t="s">
        <v>705</v>
      </c>
      <c r="B268" s="92" t="s">
        <v>706</v>
      </c>
      <c r="C268" s="97">
        <v>22081</v>
      </c>
      <c r="D268" s="97"/>
      <c r="E268" s="97"/>
      <c r="F268" s="98"/>
      <c r="G268" s="98"/>
      <c r="H268" s="98"/>
      <c r="I268" s="97"/>
      <c r="J268" s="97"/>
      <c r="K268" s="99">
        <f t="shared" si="32"/>
        <v>22081</v>
      </c>
    </row>
    <row r="269" spans="1:11" ht="38.25">
      <c r="A269" s="96" t="s">
        <v>707</v>
      </c>
      <c r="B269" s="92" t="s">
        <v>708</v>
      </c>
      <c r="C269" s="97"/>
      <c r="D269" s="97">
        <v>226048</v>
      </c>
      <c r="E269" s="97"/>
      <c r="F269" s="98"/>
      <c r="G269" s="98"/>
      <c r="H269" s="98"/>
      <c r="I269" s="97">
        <v>43099</v>
      </c>
      <c r="J269" s="97"/>
      <c r="K269" s="99">
        <f t="shared" si="32"/>
        <v>269147</v>
      </c>
    </row>
    <row r="270" spans="1:11" ht="25.5">
      <c r="A270" s="96" t="s">
        <v>709</v>
      </c>
      <c r="B270" s="92" t="s">
        <v>710</v>
      </c>
      <c r="C270" s="97"/>
      <c r="D270" s="97">
        <v>27540</v>
      </c>
      <c r="E270" s="97"/>
      <c r="F270" s="98"/>
      <c r="G270" s="98"/>
      <c r="H270" s="98"/>
      <c r="I270" s="97">
        <v>132</v>
      </c>
      <c r="J270" s="97"/>
      <c r="K270" s="99">
        <f t="shared" si="32"/>
        <v>27672</v>
      </c>
    </row>
    <row r="271" spans="1:11" ht="25.5">
      <c r="A271" s="96" t="s">
        <v>711</v>
      </c>
      <c r="B271" s="92" t="s">
        <v>712</v>
      </c>
      <c r="C271" s="97">
        <v>74972</v>
      </c>
      <c r="D271" s="97"/>
      <c r="E271" s="97"/>
      <c r="F271" s="98"/>
      <c r="G271" s="98"/>
      <c r="H271" s="98"/>
      <c r="I271" s="97"/>
      <c r="J271" s="97"/>
      <c r="K271" s="99">
        <f t="shared" si="32"/>
        <v>74972</v>
      </c>
    </row>
    <row r="272" spans="1:11" ht="25.5">
      <c r="A272" s="96" t="s">
        <v>713</v>
      </c>
      <c r="B272" s="92" t="s">
        <v>714</v>
      </c>
      <c r="C272" s="97">
        <v>40957</v>
      </c>
      <c r="D272" s="97"/>
      <c r="E272" s="97"/>
      <c r="F272" s="98"/>
      <c r="G272" s="98"/>
      <c r="H272" s="98"/>
      <c r="I272" s="97"/>
      <c r="J272" s="97"/>
      <c r="K272" s="99">
        <f t="shared" si="32"/>
        <v>40957</v>
      </c>
    </row>
    <row r="273" spans="1:11" ht="25.5">
      <c r="A273" s="96" t="s">
        <v>715</v>
      </c>
      <c r="B273" s="92" t="s">
        <v>716</v>
      </c>
      <c r="C273" s="97">
        <v>118469</v>
      </c>
      <c r="D273" s="97"/>
      <c r="E273" s="97"/>
      <c r="F273" s="98"/>
      <c r="G273" s="98"/>
      <c r="H273" s="98"/>
      <c r="I273" s="97"/>
      <c r="J273" s="97"/>
      <c r="K273" s="99">
        <f t="shared" si="32"/>
        <v>118469</v>
      </c>
    </row>
    <row r="274" spans="1:11" ht="38.25">
      <c r="A274" s="96" t="s">
        <v>717</v>
      </c>
      <c r="B274" s="92" t="s">
        <v>718</v>
      </c>
      <c r="C274" s="97"/>
      <c r="D274" s="97">
        <v>387468</v>
      </c>
      <c r="E274" s="97"/>
      <c r="F274" s="98"/>
      <c r="G274" s="98"/>
      <c r="H274" s="98"/>
      <c r="I274" s="97">
        <v>46083</v>
      </c>
      <c r="J274" s="97"/>
      <c r="K274" s="99">
        <f t="shared" si="32"/>
        <v>433551</v>
      </c>
    </row>
    <row r="275" spans="1:11" ht="25.5">
      <c r="A275" s="96" t="s">
        <v>719</v>
      </c>
      <c r="B275" s="92" t="s">
        <v>720</v>
      </c>
      <c r="C275" s="97">
        <v>131181</v>
      </c>
      <c r="D275" s="97"/>
      <c r="E275" s="97"/>
      <c r="F275" s="98"/>
      <c r="G275" s="98"/>
      <c r="H275" s="98"/>
      <c r="I275" s="97"/>
      <c r="J275" s="97"/>
      <c r="K275" s="99">
        <f t="shared" si="32"/>
        <v>131181</v>
      </c>
    </row>
    <row r="276" spans="1:11" ht="25.5">
      <c r="A276" s="96" t="s">
        <v>721</v>
      </c>
      <c r="B276" s="92" t="s">
        <v>722</v>
      </c>
      <c r="C276" s="97">
        <v>165955</v>
      </c>
      <c r="D276" s="97"/>
      <c r="E276" s="97"/>
      <c r="F276" s="98"/>
      <c r="G276" s="98"/>
      <c r="H276" s="98"/>
      <c r="I276" s="97"/>
      <c r="J276" s="97"/>
      <c r="K276" s="99">
        <f t="shared" si="32"/>
        <v>165955</v>
      </c>
    </row>
    <row r="277" spans="1:11" ht="25.5">
      <c r="A277" s="96" t="s">
        <v>723</v>
      </c>
      <c r="B277" s="92" t="s">
        <v>724</v>
      </c>
      <c r="C277" s="97">
        <v>46270</v>
      </c>
      <c r="D277" s="97"/>
      <c r="E277" s="97"/>
      <c r="F277" s="98"/>
      <c r="G277" s="98"/>
      <c r="H277" s="98"/>
      <c r="I277" s="97"/>
      <c r="J277" s="97"/>
      <c r="K277" s="99">
        <f t="shared" si="32"/>
        <v>46270</v>
      </c>
    </row>
    <row r="278" spans="1:11" ht="22.5">
      <c r="A278" s="96" t="s">
        <v>725</v>
      </c>
      <c r="B278" s="92" t="s">
        <v>726</v>
      </c>
      <c r="C278" s="97">
        <v>66895</v>
      </c>
      <c r="D278" s="97"/>
      <c r="E278" s="97"/>
      <c r="F278" s="98"/>
      <c r="G278" s="98"/>
      <c r="H278" s="98"/>
      <c r="I278" s="97"/>
      <c r="J278" s="97"/>
      <c r="K278" s="99">
        <f t="shared" si="32"/>
        <v>66895</v>
      </c>
    </row>
    <row r="279" spans="1:11">
      <c r="A279" s="96" t="s">
        <v>727</v>
      </c>
      <c r="B279" s="92" t="s">
        <v>728</v>
      </c>
      <c r="C279" s="97">
        <v>10604</v>
      </c>
      <c r="D279" s="97"/>
      <c r="E279" s="97"/>
      <c r="F279" s="98"/>
      <c r="G279" s="98"/>
      <c r="H279" s="98"/>
      <c r="I279" s="97"/>
      <c r="J279" s="97"/>
      <c r="K279" s="99">
        <f t="shared" si="32"/>
        <v>10604</v>
      </c>
    </row>
    <row r="280" spans="1:11" ht="25.5">
      <c r="A280" s="96" t="s">
        <v>729</v>
      </c>
      <c r="B280" s="92" t="s">
        <v>730</v>
      </c>
      <c r="C280" s="97"/>
      <c r="D280" s="97">
        <v>101118</v>
      </c>
      <c r="E280" s="97"/>
      <c r="F280" s="98"/>
      <c r="G280" s="98"/>
      <c r="H280" s="98"/>
      <c r="I280" s="97">
        <v>10325</v>
      </c>
      <c r="J280" s="97"/>
      <c r="K280" s="99">
        <f t="shared" si="32"/>
        <v>111443</v>
      </c>
    </row>
    <row r="281" spans="1:11" ht="25.5">
      <c r="A281" s="96" t="s">
        <v>731</v>
      </c>
      <c r="B281" s="92" t="s">
        <v>732</v>
      </c>
      <c r="C281" s="97">
        <v>47556</v>
      </c>
      <c r="D281" s="97"/>
      <c r="E281" s="97"/>
      <c r="F281" s="98"/>
      <c r="G281" s="98"/>
      <c r="H281" s="98"/>
      <c r="I281" s="97"/>
      <c r="J281" s="97"/>
      <c r="K281" s="99">
        <f t="shared" si="32"/>
        <v>47556</v>
      </c>
    </row>
    <row r="282" spans="1:11" ht="25.5">
      <c r="A282" s="96" t="s">
        <v>733</v>
      </c>
      <c r="B282" s="92" t="s">
        <v>734</v>
      </c>
      <c r="C282" s="97">
        <v>12102</v>
      </c>
      <c r="D282" s="97"/>
      <c r="E282" s="97"/>
      <c r="F282" s="106"/>
      <c r="G282" s="98"/>
      <c r="H282" s="98"/>
      <c r="I282" s="97"/>
      <c r="J282" s="97"/>
      <c r="K282" s="99">
        <f t="shared" si="32"/>
        <v>12102</v>
      </c>
    </row>
    <row r="283" spans="1:11" ht="23.25" customHeight="1">
      <c r="A283" s="206" t="s">
        <v>735</v>
      </c>
      <c r="B283" s="208"/>
      <c r="C283" s="44">
        <f>SUM(C264:C282)</f>
        <v>1014776</v>
      </c>
      <c r="D283" s="44">
        <f>SUM(D264:D282)</f>
        <v>1087840</v>
      </c>
      <c r="E283" s="44">
        <f t="shared" ref="E283:K283" si="33">SUM(E264:E282)</f>
        <v>0</v>
      </c>
      <c r="F283" s="44">
        <f t="shared" si="33"/>
        <v>0</v>
      </c>
      <c r="G283" s="44">
        <f t="shared" si="33"/>
        <v>0</v>
      </c>
      <c r="H283" s="44">
        <f t="shared" si="33"/>
        <v>0</v>
      </c>
      <c r="I283" s="44">
        <f>SUM(I264:I282)</f>
        <v>133387</v>
      </c>
      <c r="J283" s="44">
        <f t="shared" si="33"/>
        <v>0</v>
      </c>
      <c r="K283" s="44">
        <f t="shared" si="33"/>
        <v>2236003</v>
      </c>
    </row>
    <row r="284" spans="1:11">
      <c r="A284" s="206" t="s">
        <v>736</v>
      </c>
      <c r="B284" s="207"/>
      <c r="C284" s="207"/>
      <c r="D284" s="207"/>
      <c r="E284" s="207"/>
      <c r="F284" s="207"/>
      <c r="G284" s="207"/>
      <c r="H284" s="207"/>
      <c r="I284" s="207"/>
      <c r="J284" s="207"/>
      <c r="K284" s="208"/>
    </row>
    <row r="285" spans="1:11" ht="25.5">
      <c r="A285" s="96" t="s">
        <v>737</v>
      </c>
      <c r="B285" s="92" t="s">
        <v>738</v>
      </c>
      <c r="C285" s="97">
        <v>653956</v>
      </c>
      <c r="D285" s="97"/>
      <c r="E285" s="97"/>
      <c r="F285" s="98"/>
      <c r="G285" s="98"/>
      <c r="H285" s="98"/>
      <c r="I285" s="97"/>
      <c r="J285" s="97"/>
      <c r="K285" s="99">
        <f>C285+D285+E285+F284+G285+H285+I285+J285</f>
        <v>653956</v>
      </c>
    </row>
    <row r="286" spans="1:11">
      <c r="A286" s="96" t="s">
        <v>739</v>
      </c>
      <c r="B286" s="92" t="s">
        <v>740</v>
      </c>
      <c r="C286" s="97"/>
      <c r="D286" s="97"/>
      <c r="E286" s="97">
        <v>85137</v>
      </c>
      <c r="F286" s="98"/>
      <c r="G286" s="98"/>
      <c r="H286" s="98"/>
      <c r="I286" s="97"/>
      <c r="J286" s="97"/>
      <c r="K286" s="99">
        <f>C286+D286+E286+F285+G286+H286+I286+J286</f>
        <v>85137</v>
      </c>
    </row>
    <row r="287" spans="1:11">
      <c r="A287" s="96" t="s">
        <v>903</v>
      </c>
      <c r="B287" s="92" t="s">
        <v>904</v>
      </c>
      <c r="C287" s="97">
        <v>4677</v>
      </c>
      <c r="D287" s="97"/>
      <c r="E287" s="97"/>
      <c r="F287" s="98"/>
      <c r="G287" s="98"/>
      <c r="H287" s="98"/>
      <c r="I287" s="97"/>
      <c r="J287" s="97"/>
      <c r="K287" s="99">
        <f>C287+D287+E287+F286+G287+H287+I287+J287</f>
        <v>4677</v>
      </c>
    </row>
    <row r="288" spans="1:11">
      <c r="A288" s="96" t="s">
        <v>741</v>
      </c>
      <c r="B288" s="92" t="s">
        <v>742</v>
      </c>
      <c r="C288" s="97">
        <v>308451</v>
      </c>
      <c r="D288" s="97"/>
      <c r="E288" s="97"/>
      <c r="F288" s="98"/>
      <c r="G288" s="98"/>
      <c r="H288" s="98"/>
      <c r="I288" s="97"/>
      <c r="J288" s="97"/>
      <c r="K288" s="99">
        <f>C288+D288+E288+F285+G288+H288+I288+J288</f>
        <v>308451</v>
      </c>
    </row>
    <row r="289" spans="1:11" ht="76.5">
      <c r="A289" s="96" t="s">
        <v>902</v>
      </c>
      <c r="B289" s="92" t="s">
        <v>905</v>
      </c>
      <c r="C289" s="97"/>
      <c r="D289" s="97"/>
      <c r="E289" s="97">
        <v>65000</v>
      </c>
      <c r="F289" s="98"/>
      <c r="G289" s="98"/>
      <c r="H289" s="98"/>
      <c r="I289" s="97"/>
      <c r="J289" s="97"/>
      <c r="K289" s="99">
        <f>C289+D289+E289+F286+G289+H289+I289+J289</f>
        <v>65000</v>
      </c>
    </row>
    <row r="290" spans="1:11" ht="51">
      <c r="A290" s="96" t="s">
        <v>743</v>
      </c>
      <c r="B290" s="92" t="s">
        <v>744</v>
      </c>
      <c r="C290" s="97">
        <v>30000</v>
      </c>
      <c r="D290" s="97"/>
      <c r="E290" s="97">
        <v>25300</v>
      </c>
      <c r="F290" s="98"/>
      <c r="G290" s="98"/>
      <c r="H290" s="98"/>
      <c r="I290" s="97"/>
      <c r="J290" s="97">
        <v>68042</v>
      </c>
      <c r="K290" s="99">
        <f>C290+D290+E290+F287+G290+H290+I290+J290</f>
        <v>123342</v>
      </c>
    </row>
    <row r="291" spans="1:11" ht="102.75">
      <c r="A291" s="96" t="s">
        <v>907</v>
      </c>
      <c r="B291" s="147" t="s">
        <v>906</v>
      </c>
      <c r="C291" s="97">
        <v>52600</v>
      </c>
      <c r="D291" s="97"/>
      <c r="E291" s="97"/>
      <c r="F291" s="98"/>
      <c r="G291" s="98"/>
      <c r="H291" s="98"/>
      <c r="I291" s="97"/>
      <c r="J291" s="97"/>
      <c r="K291" s="99">
        <f t="shared" ref="K291:K294" si="34">C291+D291+E291+F290+G291+H291+I291+J291</f>
        <v>52600</v>
      </c>
    </row>
    <row r="292" spans="1:11" ht="25.5">
      <c r="A292" s="96" t="s">
        <v>745</v>
      </c>
      <c r="B292" s="92" t="s">
        <v>746</v>
      </c>
      <c r="C292" s="97">
        <v>658076</v>
      </c>
      <c r="D292" s="97">
        <v>145000</v>
      </c>
      <c r="E292" s="97"/>
      <c r="F292" s="98"/>
      <c r="G292" s="98"/>
      <c r="H292" s="98"/>
      <c r="I292" s="97"/>
      <c r="J292" s="97"/>
      <c r="K292" s="99">
        <f t="shared" si="34"/>
        <v>803076</v>
      </c>
    </row>
    <row r="293" spans="1:11" ht="77.25">
      <c r="A293" s="96" t="s">
        <v>908</v>
      </c>
      <c r="B293" s="147" t="s">
        <v>813</v>
      </c>
      <c r="C293" s="97"/>
      <c r="D293" s="97"/>
      <c r="E293" s="97"/>
      <c r="F293" s="98"/>
      <c r="G293" s="98"/>
      <c r="H293" s="98"/>
      <c r="I293" s="97">
        <v>29627</v>
      </c>
      <c r="J293" s="97"/>
      <c r="K293" s="99">
        <f t="shared" si="34"/>
        <v>29627</v>
      </c>
    </row>
    <row r="294" spans="1:11" ht="51">
      <c r="A294" s="96" t="s">
        <v>747</v>
      </c>
      <c r="B294" s="92" t="s">
        <v>748</v>
      </c>
      <c r="C294" s="97"/>
      <c r="D294" s="97"/>
      <c r="E294" s="97"/>
      <c r="F294" s="98"/>
      <c r="G294" s="98"/>
      <c r="H294" s="98"/>
      <c r="I294" s="97">
        <v>311</v>
      </c>
      <c r="J294" s="97"/>
      <c r="K294" s="99">
        <f t="shared" si="34"/>
        <v>311</v>
      </c>
    </row>
    <row r="295" spans="1:11" ht="25.5">
      <c r="A295" s="96" t="s">
        <v>909</v>
      </c>
      <c r="B295" s="92" t="s">
        <v>910</v>
      </c>
      <c r="C295" s="97"/>
      <c r="D295" s="97"/>
      <c r="E295" s="97">
        <v>3708</v>
      </c>
      <c r="F295" s="98"/>
      <c r="G295" s="98"/>
      <c r="H295" s="98"/>
      <c r="I295" s="97">
        <v>6504</v>
      </c>
      <c r="J295" s="97"/>
      <c r="K295" s="99">
        <f t="shared" ref="K295:K300" si="35">SUM(C295:J295)</f>
        <v>10212</v>
      </c>
    </row>
    <row r="296" spans="1:11" ht="64.5">
      <c r="A296" s="96" t="s">
        <v>911</v>
      </c>
      <c r="B296" s="147" t="s">
        <v>912</v>
      </c>
      <c r="C296" s="97"/>
      <c r="D296" s="97"/>
      <c r="E296" s="97"/>
      <c r="F296" s="98"/>
      <c r="G296" s="98"/>
      <c r="H296" s="98"/>
      <c r="I296" s="97">
        <v>34770</v>
      </c>
      <c r="J296" s="97"/>
      <c r="K296" s="99">
        <f t="shared" si="35"/>
        <v>34770</v>
      </c>
    </row>
    <row r="297" spans="1:11" ht="39">
      <c r="A297" s="96" t="s">
        <v>913</v>
      </c>
      <c r="B297" s="147" t="s">
        <v>914</v>
      </c>
      <c r="C297" s="97"/>
      <c r="D297" s="97"/>
      <c r="E297" s="97"/>
      <c r="F297" s="98"/>
      <c r="G297" s="98"/>
      <c r="H297" s="98"/>
      <c r="I297" s="97">
        <v>8653</v>
      </c>
      <c r="J297" s="97"/>
      <c r="K297" s="99">
        <f t="shared" si="35"/>
        <v>8653</v>
      </c>
    </row>
    <row r="298" spans="1:11" ht="77.25">
      <c r="A298" s="96" t="s">
        <v>915</v>
      </c>
      <c r="B298" s="147" t="s">
        <v>806</v>
      </c>
      <c r="C298" s="97"/>
      <c r="D298" s="97"/>
      <c r="E298" s="97">
        <v>1500</v>
      </c>
      <c r="F298" s="98"/>
      <c r="G298" s="98"/>
      <c r="H298" s="98"/>
      <c r="I298" s="97"/>
      <c r="J298" s="97"/>
      <c r="K298" s="99">
        <f t="shared" si="35"/>
        <v>1500</v>
      </c>
    </row>
    <row r="299" spans="1:11" ht="26.25">
      <c r="A299" s="96" t="s">
        <v>916</v>
      </c>
      <c r="B299" s="147" t="s">
        <v>917</v>
      </c>
      <c r="C299" s="97"/>
      <c r="D299" s="97"/>
      <c r="E299" s="97"/>
      <c r="F299" s="98"/>
      <c r="G299" s="98"/>
      <c r="H299" s="98"/>
      <c r="I299" s="97">
        <v>27687</v>
      </c>
      <c r="J299" s="97"/>
      <c r="K299" s="99">
        <f t="shared" si="35"/>
        <v>27687</v>
      </c>
    </row>
    <row r="300" spans="1:11">
      <c r="A300" s="96" t="s">
        <v>918</v>
      </c>
      <c r="B300" s="147" t="s">
        <v>919</v>
      </c>
      <c r="C300" s="97">
        <v>6600</v>
      </c>
      <c r="D300" s="97"/>
      <c r="E300" s="97"/>
      <c r="F300" s="98"/>
      <c r="G300" s="98"/>
      <c r="H300" s="98"/>
      <c r="I300" s="97"/>
      <c r="J300" s="97"/>
      <c r="K300" s="99">
        <f t="shared" si="35"/>
        <v>6600</v>
      </c>
    </row>
    <row r="301" spans="1:11" ht="38.25">
      <c r="A301" s="96" t="s">
        <v>749</v>
      </c>
      <c r="B301" s="92" t="s">
        <v>750</v>
      </c>
      <c r="C301" s="97"/>
      <c r="D301" s="97">
        <v>103951</v>
      </c>
      <c r="E301" s="97"/>
      <c r="F301" s="106"/>
      <c r="G301" s="98"/>
      <c r="H301" s="98"/>
      <c r="I301" s="97">
        <v>196848</v>
      </c>
      <c r="J301" s="97"/>
      <c r="K301" s="99">
        <f>C301+D301+E301+F293+G301+H301+I301+J301</f>
        <v>300799</v>
      </c>
    </row>
    <row r="302" spans="1:11" ht="40.5">
      <c r="A302" s="39"/>
      <c r="B302" s="50" t="s">
        <v>751</v>
      </c>
      <c r="C302" s="44">
        <f t="shared" ref="C302:K302" si="36">SUM(C285:C301)</f>
        <v>1714360</v>
      </c>
      <c r="D302" s="44">
        <f t="shared" si="36"/>
        <v>248951</v>
      </c>
      <c r="E302" s="44">
        <f t="shared" si="36"/>
        <v>180645</v>
      </c>
      <c r="F302" s="44">
        <f t="shared" si="36"/>
        <v>0</v>
      </c>
      <c r="G302" s="44">
        <f t="shared" si="36"/>
        <v>0</v>
      </c>
      <c r="H302" s="44">
        <f t="shared" si="36"/>
        <v>0</v>
      </c>
      <c r="I302" s="44">
        <f t="shared" si="36"/>
        <v>304400</v>
      </c>
      <c r="J302" s="44">
        <f t="shared" si="36"/>
        <v>68042</v>
      </c>
      <c r="K302" s="44">
        <f t="shared" si="36"/>
        <v>2516398</v>
      </c>
    </row>
    <row r="303" spans="1:11">
      <c r="A303" s="198" t="s">
        <v>752</v>
      </c>
      <c r="B303" s="199"/>
      <c r="C303" s="58">
        <f t="shared" ref="C303:K303" si="37">C302+C283+C261+C216</f>
        <v>7908401</v>
      </c>
      <c r="D303" s="58">
        <f t="shared" si="37"/>
        <v>5487192</v>
      </c>
      <c r="E303" s="58">
        <f t="shared" si="37"/>
        <v>203755</v>
      </c>
      <c r="F303" s="58">
        <f t="shared" si="37"/>
        <v>0</v>
      </c>
      <c r="G303" s="58">
        <f t="shared" si="37"/>
        <v>0</v>
      </c>
      <c r="H303" s="58">
        <f t="shared" si="37"/>
        <v>0</v>
      </c>
      <c r="I303" s="58">
        <f t="shared" si="37"/>
        <v>820502</v>
      </c>
      <c r="J303" s="58">
        <f t="shared" si="37"/>
        <v>68042</v>
      </c>
      <c r="K303" s="58">
        <f t="shared" si="37"/>
        <v>14487892</v>
      </c>
    </row>
    <row r="304" spans="1:11">
      <c r="A304" s="206" t="s">
        <v>223</v>
      </c>
      <c r="B304" s="207"/>
      <c r="C304" s="207"/>
      <c r="D304" s="207"/>
      <c r="E304" s="207"/>
      <c r="F304" s="207"/>
      <c r="G304" s="207"/>
      <c r="H304" s="207"/>
      <c r="I304" s="207"/>
      <c r="J304" s="207"/>
      <c r="K304" s="208"/>
    </row>
    <row r="305" spans="1:11" ht="25.5">
      <c r="A305" s="96" t="s">
        <v>753</v>
      </c>
      <c r="B305" s="92" t="s">
        <v>754</v>
      </c>
      <c r="C305" s="97">
        <v>394077</v>
      </c>
      <c r="D305" s="97"/>
      <c r="E305" s="97"/>
      <c r="F305" s="98"/>
      <c r="G305" s="98"/>
      <c r="H305" s="98"/>
      <c r="I305" s="97"/>
      <c r="J305" s="97"/>
      <c r="K305" s="99">
        <f t="shared" ref="K305:K313" si="38">C305+D305+E305+F305+G305+H305+I305+J305</f>
        <v>394077</v>
      </c>
    </row>
    <row r="306" spans="1:11" ht="25.5">
      <c r="A306" s="96" t="s">
        <v>755</v>
      </c>
      <c r="B306" s="92" t="s">
        <v>756</v>
      </c>
      <c r="C306" s="97">
        <v>578832</v>
      </c>
      <c r="D306" s="97"/>
      <c r="E306" s="97"/>
      <c r="F306" s="98"/>
      <c r="G306" s="98"/>
      <c r="H306" s="98"/>
      <c r="I306" s="97"/>
      <c r="J306" s="97"/>
      <c r="K306" s="99">
        <f t="shared" si="38"/>
        <v>578832</v>
      </c>
    </row>
    <row r="307" spans="1:11">
      <c r="A307" s="96" t="s">
        <v>757</v>
      </c>
      <c r="B307" s="92" t="s">
        <v>758</v>
      </c>
      <c r="C307" s="97">
        <v>43251</v>
      </c>
      <c r="D307" s="97"/>
      <c r="E307" s="97"/>
      <c r="F307" s="98"/>
      <c r="G307" s="98"/>
      <c r="H307" s="98"/>
      <c r="I307" s="97"/>
      <c r="J307" s="97"/>
      <c r="K307" s="99">
        <f t="shared" si="38"/>
        <v>43251</v>
      </c>
    </row>
    <row r="308" spans="1:11" ht="25.5">
      <c r="A308" s="96" t="s">
        <v>759</v>
      </c>
      <c r="B308" s="92" t="s">
        <v>760</v>
      </c>
      <c r="C308" s="97">
        <v>513141</v>
      </c>
      <c r="D308" s="97"/>
      <c r="E308" s="97"/>
      <c r="F308" s="98"/>
      <c r="G308" s="98"/>
      <c r="H308" s="98"/>
      <c r="I308" s="97"/>
      <c r="J308" s="97"/>
      <c r="K308" s="99">
        <f t="shared" si="38"/>
        <v>513141</v>
      </c>
    </row>
    <row r="309" spans="1:11">
      <c r="A309" s="96" t="s">
        <v>761</v>
      </c>
      <c r="B309" s="92" t="s">
        <v>762</v>
      </c>
      <c r="C309" s="97">
        <v>41947</v>
      </c>
      <c r="D309" s="97"/>
      <c r="E309" s="97"/>
      <c r="F309" s="98"/>
      <c r="G309" s="98"/>
      <c r="H309" s="98"/>
      <c r="I309" s="97"/>
      <c r="J309" s="97"/>
      <c r="K309" s="99">
        <f t="shared" si="38"/>
        <v>41947</v>
      </c>
    </row>
    <row r="310" spans="1:11">
      <c r="A310" s="96" t="s">
        <v>763</v>
      </c>
      <c r="B310" s="92" t="s">
        <v>764</v>
      </c>
      <c r="C310" s="97">
        <v>67547</v>
      </c>
      <c r="D310" s="97"/>
      <c r="E310" s="97"/>
      <c r="F310" s="98"/>
      <c r="G310" s="98"/>
      <c r="H310" s="98"/>
      <c r="I310" s="97"/>
      <c r="J310" s="97"/>
      <c r="K310" s="99">
        <f t="shared" si="38"/>
        <v>67547</v>
      </c>
    </row>
    <row r="311" spans="1:11">
      <c r="A311" s="96" t="s">
        <v>765</v>
      </c>
      <c r="B311" s="92" t="s">
        <v>766</v>
      </c>
      <c r="C311" s="97">
        <v>55419</v>
      </c>
      <c r="D311" s="97"/>
      <c r="E311" s="97"/>
      <c r="F311" s="98"/>
      <c r="G311" s="98"/>
      <c r="H311" s="98"/>
      <c r="I311" s="97"/>
      <c r="J311" s="97"/>
      <c r="K311" s="99">
        <f t="shared" si="38"/>
        <v>55419</v>
      </c>
    </row>
    <row r="312" spans="1:11">
      <c r="A312" s="96" t="s">
        <v>767</v>
      </c>
      <c r="B312" s="92" t="s">
        <v>768</v>
      </c>
      <c r="C312" s="97">
        <v>17822</v>
      </c>
      <c r="D312" s="97"/>
      <c r="E312" s="97"/>
      <c r="F312" s="98"/>
      <c r="G312" s="98"/>
      <c r="H312" s="98"/>
      <c r="I312" s="97"/>
      <c r="J312" s="97"/>
      <c r="K312" s="99">
        <f t="shared" si="38"/>
        <v>17822</v>
      </c>
    </row>
    <row r="313" spans="1:11">
      <c r="A313" s="96" t="s">
        <v>769</v>
      </c>
      <c r="B313" s="92" t="s">
        <v>770</v>
      </c>
      <c r="C313" s="97">
        <v>1598806</v>
      </c>
      <c r="D313" s="97">
        <v>215904</v>
      </c>
      <c r="E313" s="97"/>
      <c r="F313" s="98"/>
      <c r="G313" s="98"/>
      <c r="H313" s="98"/>
      <c r="I313" s="97"/>
      <c r="J313" s="97"/>
      <c r="K313" s="99">
        <f t="shared" si="38"/>
        <v>1814710</v>
      </c>
    </row>
    <row r="314" spans="1:11" ht="38.25">
      <c r="A314" s="96" t="s">
        <v>771</v>
      </c>
      <c r="B314" s="92" t="s">
        <v>772</v>
      </c>
      <c r="C314" s="97"/>
      <c r="D314" s="97"/>
      <c r="E314" s="97"/>
      <c r="F314" s="98"/>
      <c r="G314" s="98"/>
      <c r="H314" s="98"/>
      <c r="I314" s="97">
        <v>114086</v>
      </c>
      <c r="J314" s="97"/>
      <c r="K314" s="99">
        <f t="shared" ref="K314:K320" si="39">C314+D314+E314+F314+G314+H314+I314+J314</f>
        <v>114086</v>
      </c>
    </row>
    <row r="315" spans="1:11" ht="38.25">
      <c r="A315" s="96" t="s">
        <v>773</v>
      </c>
      <c r="B315" s="92" t="s">
        <v>774</v>
      </c>
      <c r="C315" s="97"/>
      <c r="D315" s="97">
        <v>570000</v>
      </c>
      <c r="E315" s="97"/>
      <c r="F315" s="98"/>
      <c r="G315" s="98"/>
      <c r="H315" s="98"/>
      <c r="I315" s="97"/>
      <c r="J315" s="97"/>
      <c r="K315" s="99">
        <f t="shared" si="39"/>
        <v>570000</v>
      </c>
    </row>
    <row r="316" spans="1:11" ht="25.5">
      <c r="A316" s="96" t="s">
        <v>775</v>
      </c>
      <c r="B316" s="92" t="s">
        <v>776</v>
      </c>
      <c r="C316" s="97"/>
      <c r="D316" s="97">
        <v>15000</v>
      </c>
      <c r="E316" s="97"/>
      <c r="F316" s="98"/>
      <c r="G316" s="98"/>
      <c r="H316" s="98"/>
      <c r="I316" s="97"/>
      <c r="J316" s="97"/>
      <c r="K316" s="99">
        <f t="shared" si="39"/>
        <v>15000</v>
      </c>
    </row>
    <row r="317" spans="1:11" ht="25.5">
      <c r="A317" s="96" t="s">
        <v>777</v>
      </c>
      <c r="B317" s="92" t="s">
        <v>778</v>
      </c>
      <c r="C317" s="97">
        <v>138134</v>
      </c>
      <c r="D317" s="97"/>
      <c r="E317" s="97"/>
      <c r="F317" s="98"/>
      <c r="G317" s="98"/>
      <c r="H317" s="98"/>
      <c r="I317" s="97"/>
      <c r="J317" s="97"/>
      <c r="K317" s="99">
        <f t="shared" si="39"/>
        <v>138134</v>
      </c>
    </row>
    <row r="318" spans="1:11" ht="63.75">
      <c r="A318" s="96" t="s">
        <v>779</v>
      </c>
      <c r="B318" s="92" t="s">
        <v>83</v>
      </c>
      <c r="C318" s="97">
        <v>20000</v>
      </c>
      <c r="D318" s="97"/>
      <c r="E318" s="97">
        <v>16362</v>
      </c>
      <c r="F318" s="98"/>
      <c r="G318" s="98"/>
      <c r="H318" s="98"/>
      <c r="I318" s="97"/>
      <c r="J318" s="97">
        <v>18843</v>
      </c>
      <c r="K318" s="99">
        <f t="shared" si="39"/>
        <v>55205</v>
      </c>
    </row>
    <row r="319" spans="1:11" ht="63.75">
      <c r="A319" s="96" t="s">
        <v>780</v>
      </c>
      <c r="B319" s="92" t="s">
        <v>84</v>
      </c>
      <c r="C319" s="97"/>
      <c r="D319" s="97"/>
      <c r="E319" s="97">
        <v>270000</v>
      </c>
      <c r="F319" s="98"/>
      <c r="G319" s="98"/>
      <c r="H319" s="98"/>
      <c r="I319" s="97">
        <v>56421</v>
      </c>
      <c r="J319" s="97">
        <v>220039</v>
      </c>
      <c r="K319" s="99">
        <f t="shared" si="39"/>
        <v>546460</v>
      </c>
    </row>
    <row r="320" spans="1:11" ht="51.75">
      <c r="A320" s="96" t="s">
        <v>920</v>
      </c>
      <c r="B320" s="147" t="s">
        <v>807</v>
      </c>
      <c r="C320" s="97">
        <v>2000</v>
      </c>
      <c r="D320" s="97"/>
      <c r="E320" s="97">
        <v>30000</v>
      </c>
      <c r="F320" s="98"/>
      <c r="G320" s="98"/>
      <c r="H320" s="98"/>
      <c r="I320" s="97"/>
      <c r="J320" s="97"/>
      <c r="K320" s="99">
        <f t="shared" si="39"/>
        <v>32000</v>
      </c>
    </row>
    <row r="321" spans="1:11" ht="15.75" customHeight="1">
      <c r="A321" s="198" t="s">
        <v>781</v>
      </c>
      <c r="B321" s="199"/>
      <c r="C321" s="58">
        <f>SUM(C305:C320)</f>
        <v>3470976</v>
      </c>
      <c r="D321" s="58">
        <f>SUM(D305:D320)</f>
        <v>800904</v>
      </c>
      <c r="E321" s="58">
        <f>SUM(E305:E320)</f>
        <v>316362</v>
      </c>
      <c r="F321" s="58">
        <f t="shared" ref="F321:K321" si="40">SUM(F305:F320)</f>
        <v>0</v>
      </c>
      <c r="G321" s="58">
        <f t="shared" si="40"/>
        <v>0</v>
      </c>
      <c r="H321" s="58">
        <f t="shared" si="40"/>
        <v>0</v>
      </c>
      <c r="I321" s="58">
        <f t="shared" si="40"/>
        <v>170507</v>
      </c>
      <c r="J321" s="58">
        <f t="shared" si="40"/>
        <v>238882</v>
      </c>
      <c r="K321" s="58">
        <f t="shared" si="40"/>
        <v>4997631</v>
      </c>
    </row>
    <row r="322" spans="1:11" s="20" customFormat="1" ht="27">
      <c r="A322" s="149"/>
      <c r="B322" s="149" t="s">
        <v>921</v>
      </c>
      <c r="C322" s="44"/>
      <c r="D322" s="44"/>
      <c r="E322" s="44">
        <v>24643</v>
      </c>
      <c r="F322" s="44"/>
      <c r="G322" s="44"/>
      <c r="H322" s="44"/>
      <c r="I322" s="44"/>
      <c r="J322" s="44"/>
      <c r="K322" s="44"/>
    </row>
    <row r="323" spans="1:11" s="20" customFormat="1">
      <c r="A323" s="200" t="s">
        <v>782</v>
      </c>
      <c r="B323" s="201"/>
      <c r="C323" s="201"/>
      <c r="D323" s="201"/>
      <c r="E323" s="201"/>
      <c r="F323" s="201"/>
      <c r="G323" s="201"/>
      <c r="H323" s="201"/>
      <c r="I323" s="201"/>
      <c r="J323" s="201"/>
      <c r="K323" s="202"/>
    </row>
    <row r="324" spans="1:11">
      <c r="A324" s="203"/>
      <c r="B324" s="204"/>
      <c r="C324" s="204"/>
      <c r="D324" s="204"/>
      <c r="E324" s="204"/>
      <c r="F324" s="204"/>
      <c r="G324" s="204"/>
      <c r="H324" s="204"/>
      <c r="I324" s="204"/>
      <c r="J324" s="204"/>
      <c r="K324" s="205"/>
    </row>
    <row r="325" spans="1:11">
      <c r="A325" s="59" t="s">
        <v>783</v>
      </c>
      <c r="B325" s="60" t="s">
        <v>91</v>
      </c>
      <c r="C325" s="61">
        <v>1422580</v>
      </c>
      <c r="D325" s="61"/>
      <c r="E325" s="62"/>
      <c r="F325" s="62"/>
      <c r="G325" s="62"/>
      <c r="H325" s="62"/>
      <c r="I325" s="61">
        <v>123812</v>
      </c>
      <c r="J325" s="61"/>
      <c r="K325" s="61"/>
    </row>
    <row r="326" spans="1:11" s="20" customFormat="1">
      <c r="A326" s="46"/>
      <c r="B326" s="43"/>
      <c r="C326" s="41"/>
      <c r="D326" s="41"/>
      <c r="E326" s="41"/>
      <c r="F326" s="41"/>
      <c r="G326" s="41"/>
      <c r="H326" s="41"/>
      <c r="I326" s="41"/>
      <c r="J326" s="41"/>
      <c r="K326" s="57"/>
    </row>
    <row r="327" spans="1:11" s="20" customFormat="1">
      <c r="A327" s="198" t="s">
        <v>784</v>
      </c>
      <c r="B327" s="199"/>
      <c r="C327" s="58">
        <f>C36+C39+C43+C61+C139+C199+C303+C321+C325</f>
        <v>22002328</v>
      </c>
      <c r="D327" s="58">
        <f>D321+D303+D199+D145+D139+D61+D43+D39+D36</f>
        <v>7843219</v>
      </c>
      <c r="E327" s="58">
        <f>E321++E303+E199+E145+E139+E65+E61+E43+E39+E36+E322</f>
        <v>5866973</v>
      </c>
      <c r="F327" s="58">
        <f>F36+F61</f>
        <v>0</v>
      </c>
      <c r="G327" s="58">
        <f>G36</f>
        <v>0</v>
      </c>
      <c r="H327" s="58">
        <f>H139+H303</f>
        <v>0</v>
      </c>
      <c r="I327" s="58">
        <f>I321+I303+I199+I145+I139+I65+I61+I43+I39+I36+I325</f>
        <v>2970035</v>
      </c>
      <c r="J327" s="58"/>
      <c r="K327" s="63">
        <f>K36+K39+K43+K61+K65+K139+K145+K199+K303+K321+K325</f>
        <v>40037267</v>
      </c>
    </row>
  </sheetData>
  <mergeCells count="44">
    <mergeCell ref="A323:K324"/>
    <mergeCell ref="A327:B327"/>
    <mergeCell ref="A262:K263"/>
    <mergeCell ref="A283:B283"/>
    <mergeCell ref="A284:K284"/>
    <mergeCell ref="A303:B303"/>
    <mergeCell ref="A304:K304"/>
    <mergeCell ref="A321:B321"/>
    <mergeCell ref="A261:B261"/>
    <mergeCell ref="A147:K147"/>
    <mergeCell ref="A168:B168"/>
    <mergeCell ref="A169:K170"/>
    <mergeCell ref="A175:B175"/>
    <mergeCell ref="A176:K177"/>
    <mergeCell ref="A198:B198"/>
    <mergeCell ref="A199:B199"/>
    <mergeCell ref="A200:K200"/>
    <mergeCell ref="A201:K201"/>
    <mergeCell ref="A216:B216"/>
    <mergeCell ref="A217:K217"/>
    <mergeCell ref="A146:K146"/>
    <mergeCell ref="A63:K63"/>
    <mergeCell ref="A65:B65"/>
    <mergeCell ref="A66:K67"/>
    <mergeCell ref="A68:K68"/>
    <mergeCell ref="A107:K107"/>
    <mergeCell ref="A119:B119"/>
    <mergeCell ref="A120:K121"/>
    <mergeCell ref="A138:B138"/>
    <mergeCell ref="A139:B139"/>
    <mergeCell ref="A140:K141"/>
    <mergeCell ref="A145:B145"/>
    <mergeCell ref="A61:B61"/>
    <mergeCell ref="A1:K1"/>
    <mergeCell ref="A2:K3"/>
    <mergeCell ref="D4:H4"/>
    <mergeCell ref="I4:J4"/>
    <mergeCell ref="A7:K8"/>
    <mergeCell ref="A36:B36"/>
    <mergeCell ref="A37:K37"/>
    <mergeCell ref="A39:B39"/>
    <mergeCell ref="A40:K40"/>
    <mergeCell ref="A43:B43"/>
    <mergeCell ref="A44:K45"/>
  </mergeCells>
  <pageMargins left="0.7" right="0.7" top="0.75" bottom="0.75" header="0.3" footer="0.3"/>
  <pageSetup paperSize="9" scale="9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20"/>
  <sheetViews>
    <sheetView workbookViewId="0">
      <selection activeCell="D1" sqref="D1"/>
    </sheetView>
  </sheetViews>
  <sheetFormatPr defaultColWidth="64.140625" defaultRowHeight="15"/>
  <cols>
    <col min="1" max="1" width="64.140625" style="17"/>
    <col min="2" max="2" width="17.85546875" style="21" customWidth="1"/>
    <col min="3" max="16384" width="64.140625" style="17"/>
  </cols>
  <sheetData>
    <row r="1" spans="1:2" ht="15.75">
      <c r="A1" s="214" t="s">
        <v>993</v>
      </c>
      <c r="B1" s="214"/>
    </row>
    <row r="2" spans="1:2" ht="15" customHeight="1">
      <c r="A2" s="175" t="s">
        <v>196</v>
      </c>
      <c r="B2" s="175"/>
    </row>
    <row r="3" spans="1:2">
      <c r="A3" s="215"/>
      <c r="B3" s="215"/>
    </row>
    <row r="4" spans="1:2" ht="42.75">
      <c r="A4" s="180" t="s">
        <v>0</v>
      </c>
      <c r="B4" s="32" t="s">
        <v>820</v>
      </c>
    </row>
    <row r="5" spans="1:2" ht="18" customHeight="1">
      <c r="A5" s="181"/>
      <c r="B5" s="32" t="s">
        <v>2</v>
      </c>
    </row>
    <row r="6" spans="1:2" ht="49.5" customHeight="1">
      <c r="A6" s="114" t="s">
        <v>83</v>
      </c>
      <c r="B6" s="69">
        <v>20000</v>
      </c>
    </row>
    <row r="7" spans="1:2" ht="48.75" customHeight="1">
      <c r="A7" s="114" t="s">
        <v>965</v>
      </c>
      <c r="B7" s="69">
        <v>2000</v>
      </c>
    </row>
    <row r="8" spans="1:2" ht="34.5" customHeight="1">
      <c r="A8" s="71" t="s">
        <v>197</v>
      </c>
      <c r="B8" s="69">
        <v>10209</v>
      </c>
    </row>
    <row r="9" spans="1:2" ht="42" customHeight="1">
      <c r="A9" s="71" t="s">
        <v>967</v>
      </c>
      <c r="B9" s="69">
        <v>1000</v>
      </c>
    </row>
    <row r="10" spans="1:2" ht="52.5" customHeight="1">
      <c r="A10" s="71" t="s">
        <v>966</v>
      </c>
      <c r="B10" s="69">
        <v>5525</v>
      </c>
    </row>
    <row r="11" spans="1:2" ht="52.5" customHeight="1">
      <c r="A11" s="71" t="s">
        <v>821</v>
      </c>
      <c r="B11" s="69">
        <v>88379</v>
      </c>
    </row>
    <row r="12" spans="1:2" ht="39" customHeight="1">
      <c r="A12" s="71" t="s">
        <v>968</v>
      </c>
      <c r="B12" s="70">
        <v>40600</v>
      </c>
    </row>
    <row r="13" spans="1:2" ht="34.5" customHeight="1">
      <c r="A13" s="71" t="s">
        <v>971</v>
      </c>
      <c r="B13" s="69">
        <v>22000</v>
      </c>
    </row>
    <row r="14" spans="1:2" ht="26.25" customHeight="1">
      <c r="A14" s="72" t="s">
        <v>969</v>
      </c>
      <c r="B14" s="69">
        <v>35000</v>
      </c>
    </row>
    <row r="15" spans="1:2" ht="45.75" customHeight="1">
      <c r="A15" s="73" t="s">
        <v>795</v>
      </c>
      <c r="B15" s="69">
        <v>25212</v>
      </c>
    </row>
    <row r="16" spans="1:2" ht="69" customHeight="1">
      <c r="A16" s="73" t="s">
        <v>970</v>
      </c>
      <c r="B16" s="69">
        <v>52600</v>
      </c>
    </row>
    <row r="17" spans="1:2" ht="45.75" customHeight="1">
      <c r="A17" s="73" t="s">
        <v>198</v>
      </c>
      <c r="B17" s="69">
        <v>30000</v>
      </c>
    </row>
    <row r="18" spans="1:2" ht="33.75" customHeight="1">
      <c r="A18" s="73" t="s">
        <v>199</v>
      </c>
      <c r="B18" s="69">
        <v>51204</v>
      </c>
    </row>
    <row r="19" spans="1:2" ht="50.25" customHeight="1">
      <c r="A19" s="72" t="s">
        <v>271</v>
      </c>
      <c r="B19" s="69">
        <v>72592</v>
      </c>
    </row>
    <row r="20" spans="1:2" ht="15.75">
      <c r="A20" s="12"/>
      <c r="B20" s="33">
        <f>SUM(B6:B19)</f>
        <v>456321</v>
      </c>
    </row>
  </sheetData>
  <mergeCells count="3">
    <mergeCell ref="A1:B1"/>
    <mergeCell ref="A2:B3"/>
    <mergeCell ref="A4:A5"/>
  </mergeCells>
  <pageMargins left="0.7" right="0.7" top="0.75" bottom="0.75" header="0.3" footer="0.3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15"/>
  <sheetViews>
    <sheetView workbookViewId="0">
      <selection activeCell="E1" sqref="E1"/>
    </sheetView>
  </sheetViews>
  <sheetFormatPr defaultRowHeight="15"/>
  <cols>
    <col min="1" max="1" width="33" customWidth="1"/>
    <col min="2" max="2" width="22" customWidth="1"/>
    <col min="3" max="3" width="29" customWidth="1"/>
  </cols>
  <sheetData>
    <row r="1" spans="1:3">
      <c r="A1" s="174" t="s">
        <v>972</v>
      </c>
      <c r="B1" s="174"/>
      <c r="C1" s="174"/>
    </row>
    <row r="2" spans="1:3">
      <c r="A2" s="174"/>
      <c r="B2" s="174"/>
      <c r="C2" s="174"/>
    </row>
    <row r="3" spans="1:3">
      <c r="A3" s="222" t="s">
        <v>86</v>
      </c>
      <c r="B3" s="222"/>
      <c r="C3" s="222"/>
    </row>
    <row r="4" spans="1:3">
      <c r="A4" s="222"/>
      <c r="B4" s="222"/>
      <c r="C4" s="222"/>
    </row>
    <row r="5" spans="1:3">
      <c r="A5" s="223"/>
      <c r="B5" s="223"/>
      <c r="C5" s="223"/>
    </row>
    <row r="6" spans="1:3" ht="15.75">
      <c r="A6" s="170" t="s">
        <v>0</v>
      </c>
      <c r="B6" s="170" t="s">
        <v>1</v>
      </c>
      <c r="C6" s="14" t="s">
        <v>800</v>
      </c>
    </row>
    <row r="7" spans="1:3" ht="15.75">
      <c r="A7" s="171"/>
      <c r="B7" s="171"/>
      <c r="C7" s="14" t="s">
        <v>2</v>
      </c>
    </row>
    <row r="8" spans="1:3" ht="15.75">
      <c r="A8" s="224" t="s">
        <v>87</v>
      </c>
      <c r="B8" s="225"/>
      <c r="C8" s="9">
        <v>5924312</v>
      </c>
    </row>
    <row r="9" spans="1:3" ht="15.75">
      <c r="A9" s="216"/>
      <c r="B9" s="217"/>
      <c r="C9" s="218"/>
    </row>
    <row r="10" spans="1:3" ht="15.75">
      <c r="A10" s="8" t="s">
        <v>88</v>
      </c>
      <c r="B10" s="18" t="s">
        <v>97</v>
      </c>
      <c r="C10" s="9">
        <v>4575957</v>
      </c>
    </row>
    <row r="11" spans="1:3" ht="30">
      <c r="A11" s="18" t="s">
        <v>89</v>
      </c>
      <c r="B11" s="18" t="s">
        <v>90</v>
      </c>
      <c r="C11" s="19">
        <v>4575957</v>
      </c>
    </row>
    <row r="12" spans="1:3" ht="15.75">
      <c r="A12" s="219"/>
      <c r="B12" s="220"/>
      <c r="C12" s="221"/>
    </row>
    <row r="13" spans="1:3" ht="15.75">
      <c r="A13" s="8" t="s">
        <v>91</v>
      </c>
      <c r="B13" s="5" t="s">
        <v>96</v>
      </c>
      <c r="C13" s="9">
        <v>1348355</v>
      </c>
    </row>
    <row r="14" spans="1:3">
      <c r="A14" s="18" t="s">
        <v>92</v>
      </c>
      <c r="B14" s="18" t="s">
        <v>94</v>
      </c>
      <c r="C14" s="19">
        <v>3237109</v>
      </c>
    </row>
    <row r="15" spans="1:3">
      <c r="A15" s="18" t="s">
        <v>93</v>
      </c>
      <c r="B15" s="18" t="s">
        <v>95</v>
      </c>
      <c r="C15" s="19">
        <v>1888754</v>
      </c>
    </row>
  </sheetData>
  <mergeCells count="8">
    <mergeCell ref="A9:C9"/>
    <mergeCell ref="A12:C12"/>
    <mergeCell ref="A1:C2"/>
    <mergeCell ref="A3:C4"/>
    <mergeCell ref="A5:C5"/>
    <mergeCell ref="A6:A7"/>
    <mergeCell ref="B6:B7"/>
    <mergeCell ref="A8:B8"/>
  </mergeCells>
  <pageMargins left="0.7" right="0.7" top="0.75" bottom="0.75" header="0.3" footer="0.3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49"/>
  <sheetViews>
    <sheetView workbookViewId="0">
      <selection activeCell="D1" sqref="D1"/>
    </sheetView>
  </sheetViews>
  <sheetFormatPr defaultColWidth="9.140625" defaultRowHeight="15.75"/>
  <cols>
    <col min="1" max="1" width="64.7109375" style="3" customWidth="1"/>
    <col min="2" max="2" width="17.5703125" style="3" customWidth="1"/>
    <col min="3" max="16384" width="9.140625" style="3"/>
  </cols>
  <sheetData>
    <row r="1" spans="1:2">
      <c r="A1" s="11"/>
      <c r="B1" s="11"/>
    </row>
    <row r="2" spans="1:2">
      <c r="A2" s="11"/>
      <c r="B2" s="167" t="s">
        <v>980</v>
      </c>
    </row>
    <row r="3" spans="1:2">
      <c r="A3" s="11"/>
      <c r="B3" s="11"/>
    </row>
    <row r="4" spans="1:2">
      <c r="A4" s="74" t="s">
        <v>180</v>
      </c>
      <c r="B4" s="11"/>
    </row>
    <row r="5" spans="1:2">
      <c r="A5" s="11"/>
      <c r="B5" s="11"/>
    </row>
    <row r="6" spans="1:2" ht="31.5">
      <c r="A6" s="170" t="s">
        <v>0</v>
      </c>
      <c r="B6" s="14" t="s">
        <v>800</v>
      </c>
    </row>
    <row r="7" spans="1:2" ht="21" customHeight="1">
      <c r="A7" s="171"/>
      <c r="B7" s="7" t="s">
        <v>2</v>
      </c>
    </row>
    <row r="8" spans="1:2">
      <c r="A8" s="107" t="s">
        <v>819</v>
      </c>
      <c r="B8" s="6">
        <v>26778</v>
      </c>
    </row>
    <row r="9" spans="1:2">
      <c r="A9" s="107" t="s">
        <v>818</v>
      </c>
      <c r="B9" s="6">
        <v>123812</v>
      </c>
    </row>
    <row r="10" spans="1:2">
      <c r="A10" s="65" t="s">
        <v>353</v>
      </c>
      <c r="B10" s="66">
        <v>64</v>
      </c>
    </row>
    <row r="11" spans="1:2">
      <c r="A11" s="65" t="s">
        <v>811</v>
      </c>
      <c r="B11" s="66">
        <v>2699</v>
      </c>
    </row>
    <row r="12" spans="1:2" ht="31.5">
      <c r="A12" s="65" t="s">
        <v>979</v>
      </c>
      <c r="B12" s="66">
        <v>5848</v>
      </c>
    </row>
    <row r="13" spans="1:2">
      <c r="A13" s="65" t="s">
        <v>466</v>
      </c>
      <c r="B13" s="66">
        <v>127086</v>
      </c>
    </row>
    <row r="14" spans="1:2">
      <c r="A14" s="65" t="s">
        <v>485</v>
      </c>
      <c r="B14" s="6">
        <v>5970</v>
      </c>
    </row>
    <row r="15" spans="1:2">
      <c r="A15" s="65" t="s">
        <v>487</v>
      </c>
      <c r="B15" s="6">
        <v>4389</v>
      </c>
    </row>
    <row r="16" spans="1:2">
      <c r="A16" s="65" t="s">
        <v>489</v>
      </c>
      <c r="B16" s="6">
        <v>4879</v>
      </c>
    </row>
    <row r="17" spans="1:2" ht="47.25">
      <c r="A17" s="65" t="s">
        <v>801</v>
      </c>
      <c r="B17" s="6">
        <v>31380</v>
      </c>
    </row>
    <row r="18" spans="1:2">
      <c r="A18" s="65" t="s">
        <v>978</v>
      </c>
      <c r="B18" s="66">
        <v>600</v>
      </c>
    </row>
    <row r="19" spans="1:2">
      <c r="A19" s="65" t="s">
        <v>977</v>
      </c>
      <c r="B19" s="66">
        <v>800</v>
      </c>
    </row>
    <row r="20" spans="1:2">
      <c r="A20" s="65" t="s">
        <v>796</v>
      </c>
      <c r="B20" s="66">
        <v>883</v>
      </c>
    </row>
    <row r="21" spans="1:2">
      <c r="A21" s="65" t="s">
        <v>192</v>
      </c>
      <c r="B21" s="66">
        <v>388776</v>
      </c>
    </row>
    <row r="22" spans="1:2" ht="31.5">
      <c r="A22" s="65" t="s">
        <v>815</v>
      </c>
      <c r="B22" s="66">
        <v>390741</v>
      </c>
    </row>
    <row r="23" spans="1:2" ht="31.5">
      <c r="A23" s="65" t="s">
        <v>816</v>
      </c>
      <c r="B23" s="66">
        <v>20000</v>
      </c>
    </row>
    <row r="24" spans="1:2" ht="45" customHeight="1">
      <c r="A24" s="65" t="s">
        <v>822</v>
      </c>
      <c r="B24" s="66">
        <v>74108</v>
      </c>
    </row>
    <row r="25" spans="1:2" ht="45" customHeight="1">
      <c r="A25" s="65" t="s">
        <v>195</v>
      </c>
      <c r="B25" s="66">
        <v>30733</v>
      </c>
    </row>
    <row r="26" spans="1:2">
      <c r="A26" s="65" t="s">
        <v>574</v>
      </c>
      <c r="B26" s="66">
        <v>459</v>
      </c>
    </row>
    <row r="27" spans="1:2">
      <c r="A27" s="65" t="s">
        <v>66</v>
      </c>
      <c r="B27" s="66">
        <v>555266</v>
      </c>
    </row>
    <row r="28" spans="1:2">
      <c r="A28" s="65" t="s">
        <v>68</v>
      </c>
      <c r="B28" s="66">
        <v>33748</v>
      </c>
    </row>
    <row r="29" spans="1:2">
      <c r="A29" s="65" t="s">
        <v>69</v>
      </c>
      <c r="B29" s="66">
        <v>46083</v>
      </c>
    </row>
    <row r="30" spans="1:2">
      <c r="A30" s="65" t="s">
        <v>817</v>
      </c>
      <c r="B30" s="66">
        <v>43099</v>
      </c>
    </row>
    <row r="31" spans="1:2">
      <c r="A31" s="65" t="s">
        <v>814</v>
      </c>
      <c r="B31" s="66">
        <v>2339</v>
      </c>
    </row>
    <row r="32" spans="1:2">
      <c r="A32" s="65" t="s">
        <v>641</v>
      </c>
      <c r="B32" s="66">
        <v>5695</v>
      </c>
    </row>
    <row r="33" spans="1:2" ht="31.5">
      <c r="A33" s="65" t="s">
        <v>797</v>
      </c>
      <c r="B33" s="66">
        <v>294</v>
      </c>
    </row>
    <row r="34" spans="1:2">
      <c r="A34" s="65" t="s">
        <v>85</v>
      </c>
      <c r="B34" s="66">
        <v>2191</v>
      </c>
    </row>
    <row r="35" spans="1:2" ht="31.5">
      <c r="A35" s="65" t="s">
        <v>953</v>
      </c>
      <c r="B35" s="66">
        <v>47</v>
      </c>
    </row>
    <row r="36" spans="1:2" ht="44.25" customHeight="1">
      <c r="A36" s="65" t="s">
        <v>975</v>
      </c>
      <c r="B36" s="66">
        <v>24056</v>
      </c>
    </row>
    <row r="37" spans="1:2">
      <c r="A37" s="65" t="s">
        <v>791</v>
      </c>
      <c r="B37" s="66">
        <v>132</v>
      </c>
    </row>
    <row r="38" spans="1:2" ht="45.75" customHeight="1">
      <c r="A38" s="65" t="s">
        <v>974</v>
      </c>
      <c r="B38" s="66">
        <v>29627</v>
      </c>
    </row>
    <row r="39" spans="1:2" ht="30.75" customHeight="1">
      <c r="A39" s="65" t="s">
        <v>976</v>
      </c>
      <c r="B39" s="66">
        <v>34770</v>
      </c>
    </row>
    <row r="40" spans="1:2" ht="35.25" customHeight="1">
      <c r="A40" s="65" t="s">
        <v>812</v>
      </c>
      <c r="B40" s="66">
        <v>8653</v>
      </c>
    </row>
    <row r="41" spans="1:2" ht="31.5">
      <c r="A41" s="65" t="s">
        <v>182</v>
      </c>
      <c r="B41" s="66">
        <v>311</v>
      </c>
    </row>
    <row r="42" spans="1:2" ht="32.25" customHeight="1">
      <c r="A42" s="65" t="s">
        <v>973</v>
      </c>
      <c r="B42" s="66">
        <v>27687</v>
      </c>
    </row>
    <row r="43" spans="1:2">
      <c r="A43" s="65" t="s">
        <v>798</v>
      </c>
      <c r="B43" s="66">
        <v>114086</v>
      </c>
    </row>
    <row r="44" spans="1:2" ht="36" customHeight="1">
      <c r="A44" s="65" t="s">
        <v>84</v>
      </c>
      <c r="B44" s="66">
        <v>56421</v>
      </c>
    </row>
    <row r="45" spans="1:2">
      <c r="A45" s="65" t="s">
        <v>183</v>
      </c>
      <c r="B45" s="67">
        <v>739021</v>
      </c>
    </row>
    <row r="46" spans="1:2">
      <c r="A46" s="65" t="s">
        <v>910</v>
      </c>
      <c r="B46" s="66">
        <v>6504</v>
      </c>
    </row>
    <row r="47" spans="1:2">
      <c r="A47" s="2" t="s">
        <v>184</v>
      </c>
      <c r="B47" s="165">
        <f>SUM(B8:B46)</f>
        <v>2970035</v>
      </c>
    </row>
    <row r="48" spans="1:2">
      <c r="A48" s="2" t="s">
        <v>185</v>
      </c>
      <c r="B48" s="22">
        <v>1605922</v>
      </c>
    </row>
    <row r="49" spans="1:2">
      <c r="A49" s="23" t="s">
        <v>186</v>
      </c>
      <c r="B49" s="24">
        <f>SUM(B47:B48)</f>
        <v>4575957</v>
      </c>
    </row>
  </sheetData>
  <mergeCells count="1">
    <mergeCell ref="A6:A7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11</vt:i4>
      </vt:variant>
    </vt:vector>
  </HeadingPairs>
  <TitlesOfParts>
    <vt:vector size="11" baseType="lpstr">
      <vt:lpstr>Pielikums Nr. 1</vt:lpstr>
      <vt:lpstr>Pielikums Nr.1.1</vt:lpstr>
      <vt:lpstr>Pielikums Nr.1.2</vt:lpstr>
      <vt:lpstr>Pielikums Nr. 2</vt:lpstr>
      <vt:lpstr>Pielikums Nr.2.1.</vt:lpstr>
      <vt:lpstr>Pielikums Nr.2.2</vt:lpstr>
      <vt:lpstr>Pielikums Nr.2.3</vt:lpstr>
      <vt:lpstr>Pielikums Nr.3</vt:lpstr>
      <vt:lpstr>Pielikums Nr.3.1</vt:lpstr>
      <vt:lpstr>Pielikums Nr.3.2</vt:lpstr>
      <vt:lpstr>Pielikums Nr.4.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Patmalniece</dc:creator>
  <cp:keywords/>
  <dc:description/>
  <cp:lastModifiedBy>Līga Miķelsone</cp:lastModifiedBy>
  <cp:lastPrinted>2026-02-24T06:39:50Z</cp:lastPrinted>
  <dcterms:created xsi:type="dcterms:W3CDTF">2025-01-16T07:56:54Z</dcterms:created>
  <dcterms:modified xsi:type="dcterms:W3CDTF">2026-06-02T12:13:35Z</dcterms:modified>
  <cp:category/>
</cp:coreProperties>
</file>