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8.pielikums" sheetId="1" r:id="rId1"/>
  </sheets>
  <definedNames>
    <definedName name="_xlnm.Print_Titles" localSheetId="0">'8.pielikums'!$6:$9</definedName>
  </definedName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1" i="1" l="1"/>
  <c r="H31" i="1"/>
  <c r="I32" i="1"/>
  <c r="I31" i="1" s="1"/>
  <c r="H21" i="1" l="1"/>
  <c r="J37" i="1"/>
  <c r="J11" i="1"/>
  <c r="I37" i="1"/>
  <c r="I11" i="1"/>
  <c r="H37" i="1"/>
  <c r="H34" i="1"/>
  <c r="G21" i="1"/>
  <c r="H11" i="1"/>
  <c r="G20" i="1"/>
  <c r="G15" i="1"/>
  <c r="G14" i="1"/>
  <c r="G16" i="1"/>
  <c r="G17" i="1"/>
  <c r="G18" i="1"/>
  <c r="G19" i="1"/>
  <c r="G13" i="1" l="1"/>
  <c r="G12" i="1" l="1"/>
  <c r="G11" i="1" s="1"/>
  <c r="G38" i="1"/>
  <c r="G37" i="1" s="1"/>
  <c r="G34" i="1" l="1"/>
  <c r="H25" i="1" l="1"/>
  <c r="H40" i="1" s="1"/>
  <c r="K25" i="1"/>
  <c r="J25" i="1"/>
  <c r="I25" i="1"/>
  <c r="K21" i="1"/>
  <c r="J21" i="1"/>
  <c r="I21" i="1"/>
  <c r="K31" i="1"/>
  <c r="J31" i="1"/>
  <c r="K40" i="1" l="1"/>
  <c r="J40" i="1"/>
  <c r="I40" i="1"/>
  <c r="G26" i="1"/>
  <c r="G25" i="1" s="1"/>
  <c r="G40" i="1" s="1"/>
</calcChain>
</file>

<file path=xl/comments1.xml><?xml version="1.0" encoding="utf-8"?>
<comments xmlns="http://schemas.openxmlformats.org/spreadsheetml/2006/main">
  <authors>
    <author>tc={61FECEA2-93BD-469A-BCD3-8E48A642F553}</author>
  </authors>
  <commentList>
    <comment ref="H32" author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PVAP budžeta pieprasījums 527044 EUR, 23.01.2025.</t>
        </r>
      </text>
    </comment>
  </commentList>
</comments>
</file>

<file path=xl/sharedStrings.xml><?xml version="1.0" encoding="utf-8"?>
<sst xmlns="http://schemas.openxmlformats.org/spreadsheetml/2006/main" count="80" uniqueCount="70">
  <si>
    <t xml:space="preserve">Kapitālinvestīciju programmas projektu kopsavilkuma tabula </t>
  </si>
  <si>
    <t xml:space="preserve">N.p.k.     </t>
  </si>
  <si>
    <t xml:space="preserve">KOPĀ : </t>
  </si>
  <si>
    <t>Projekta izmaksas kopā, EUR</t>
  </si>
  <si>
    <t>Projekta izmaksas kārtējā gadā, EUR</t>
  </si>
  <si>
    <t>4 = (5+6+7+8)</t>
  </si>
  <si>
    <t xml:space="preserve">Projekta plānotie darbības rezultāti un rezultatīvie rādītāji                                            </t>
  </si>
  <si>
    <t>Projekta atbilstība attīstības programmas rīcību un investīciju plānam</t>
  </si>
  <si>
    <t xml:space="preserve">Finansējums nākamajos gados </t>
  </si>
  <si>
    <t xml:space="preserve">Tehniskā dokumentācija pašvaldības finansējums;  Iekārtota un pielāgota vide RPAC ēkā un teritorijā F.Varslavāna ielā 5  pirmsskolas posma speciālo izglītības programmu realizēšanai. PII posms no ēkas Atbrīvošanas alejā 52A tiks pārcelts uz attīstības centra ēku; Nodrošināta ēkas energoefektivitāte, sakārtojot apkures un apgaismojuma sistēmas; Labiekārtota telpas profesionālās pamatizglītības programmu realizēšanai; Nodrošināta vides pieejamība  (lifts, pacēlāji u.t.t.). </t>
  </si>
  <si>
    <t>pašvaldības budžets, ārējais finansējums</t>
  </si>
  <si>
    <r>
      <rPr>
        <b/>
        <sz val="10"/>
        <color theme="1"/>
        <rFont val="Arial Narrow"/>
        <family val="2"/>
        <charset val="186"/>
      </rPr>
      <t>Rēzeknes pamatskolas-attīstības centra infrastruktūras un mācību vides pilnveide kvalitatīvas un mūsdienīgas izglītības īstenošanai F.Vārslavana 5, Rēzeknē</t>
    </r>
    <r>
      <rPr>
        <sz val="10"/>
        <color theme="1"/>
        <rFont val="Arial Narrow"/>
        <family val="2"/>
        <charset val="186"/>
      </rPr>
      <t xml:space="preserve"> (4.2.1.3. pasākums) </t>
    </r>
  </si>
  <si>
    <t>2027.gads EUR</t>
  </si>
  <si>
    <t>VP1 IZGLĪTOTA SABIEDRĪBA, RADOŠI IEDZĪVOTĀJI RV2. IZGLĪTĪBA U2.1. Uzlabot izglītības kvalitāti (t.sk. interešu, profesionālās ievirzes izglītības u.tml.), piedāvājumu, pieejamību un cilvēkresursu kapacitāti</t>
  </si>
  <si>
    <r>
      <rPr>
        <b/>
        <sz val="10"/>
        <color theme="1"/>
        <rFont val="Arial Narrow"/>
        <family val="2"/>
        <charset val="186"/>
      </rPr>
      <t>Kultūras nama ēkas pārbūve Brāļu Skrindu ielā 3, Rēzeknē</t>
    </r>
    <r>
      <rPr>
        <sz val="10"/>
        <color theme="1"/>
        <rFont val="Arial Narrow"/>
        <family val="2"/>
        <charset val="186"/>
      </rPr>
      <t xml:space="preserve"> (EKII-1.1/1)</t>
    </r>
  </si>
  <si>
    <t xml:space="preserve">Projekta/aktivitātes nosaukums </t>
  </si>
  <si>
    <t>Energoefektivitātes uzlabošanas darbi, pārbūves darbi, kas nav saistīti ar energoefektivitātes uzlabošanu, būvprojekta izstrāde un autoruzraudzība, būvuzraudzība. Projekta īstenošanas rezultātā samazināsies oglekļa dioksīda emisija un samazināsies primārās enerģijas patēriņš. Projekta īstenošana veicinās ekonomisko izaugsmi un tūrismu, kā arī radīs papildus kultūras pasākumus Rēzeknes pilsētā.Projekta rezultātā plānotais enerģijas patēriņš 150 410 kWh/gadā, oglekļa dioksīda  emisijas samazinājums 39 432,47 kgCO2/gadā</t>
  </si>
  <si>
    <t>VP7 KLIMATNEITRALITĀTE RV15. KLIMATA PĀRMAIŅĀM PIELĀGOTAS VIDES VEIDOŠANA U.15.3. Veicināt energoefektivitātes paaugstināšanu un viedo risinājumu ieviešanu</t>
  </si>
  <si>
    <t>pašvaldības finansējums</t>
  </si>
  <si>
    <t>Pilsētas svētku noformējums</t>
  </si>
  <si>
    <t>VP5 DZĪVES VIDES UN DABAS KVALITĀTE RV12.  PUBLISKĀ ĀRTELPA U12.1. Attīstīt drošu, ilgtspējīgu un kvalitatīvu publisko ārtelpu</t>
  </si>
  <si>
    <t>Veidots kvalitatīvs pilsētas svētku noformējums  gadskārtu svētkos</t>
  </si>
  <si>
    <t>pašvaldības finasējums</t>
  </si>
  <si>
    <t xml:space="preserve"> </t>
  </si>
  <si>
    <t>Finansēšanas avots (pašvaldības finansējums, ārējais finansējums)</t>
  </si>
  <si>
    <t>VP6 GUDRA PĀRVALDĪBA RV14. PĀRVALDE UN SADARBĪBA U14.1. Attīstīt efektīvu pašvaldības darbu</t>
  </si>
  <si>
    <t>Nodrošina sistēmu centralizācija un integrācija ar citām sistēmām (Pašvaldībā tiek plānots ieviest jaunu funkcionāli atbilstošu programmu lietvedības, personāla uzskaites un  grāmatvedības uzskaites uzlabošanai)</t>
  </si>
  <si>
    <t xml:space="preserve">VP2 PIEEJAMI PAKALPOJUMI IEDZĪVOTĀJIEM RV6. SOCIĀLĀ DROŠĪBA U.6.2.Attīstīt sociālo infrastruktūru un materiāltehnisko bāzi  </t>
  </si>
  <si>
    <t>ārējais finansējums, pašvaldības līdzfinansējums nav plānots, ja iepirkuma laikā  piedāvājumi nepārsniegs projekta budžetu</t>
  </si>
  <si>
    <t>Nodrošināts atbalsts mājokļu pielāgošanai personām ar invaliditāti, kurām ir kustību traucējumi, uzlabojot nodarbinātības iespējas un pieejamību pakalpojumiem, tādējādi sekmējot dzīves kvalitāti un cilvēktiesību ievērošanu. Projekta laikā Rēzeknē plānots sniegt atbalstu sešām personām. Plānotie vides pielāgošanas veidi - diagonālo vai vertikālo pacēlāju iegāde un ierīkošana, kā arī sanitāro mezglu apvienošana, celiņu bruģēšana un citas darbības.</t>
  </si>
  <si>
    <t>Veselības veicināšanas un slimību profilakses pasākumu organizēšana Rēzeknes valstspilsētā</t>
  </si>
  <si>
    <t>VP2 PIEEJAMI PAKALPOJUMI IEDZĪVOTĀJIEM RV5. VESELĪBA U.5.3. Veicināt veselīgu dzīvesveidu</t>
  </si>
  <si>
    <t>Uzlabota vienlīdzīga un savlaicīga pieejamība veselības veicināšanas un slimību profilakses pakalpojumiem, īstenojot veselības veicināšanas un slimību profilakses pasākumus Rēzeknes valstspilsētā. Projekta mērķa grupa - visi Latvijas iedzīvotāji, īpaši nabadzības, sociālās un teritoriālās atstumtības riskam pakļautie iedzīvotāji, visās vecuma grupās. Galvenās darbības - projekta vadības un īstenošanas nodrošināšana un veselības veicināšanas un slimību profilakses pasākumi mērķa grupā un vietējai sabiedrībai</t>
  </si>
  <si>
    <t>Ietvju savienojošo posmu izbūve Dzelzceļnieku, Stacijas, Komunālajā ielā,  un dzelzceļa gājēju pārejas izbūves Rēzeknē</t>
  </si>
  <si>
    <t>VP4 TEHNISKĀ INFRASTRUKTŪRA UN MOBILITĀTE RV.9. SASNIEDZĪBA UN MOBILITĀTE U.9.1. Attīstīt drošu satiksmes infrastruktūru</t>
  </si>
  <si>
    <t>ārējais finansējums (2025.gadā paredzēts projekta priekšfinansējums)</t>
  </si>
  <si>
    <r>
      <t xml:space="preserve">Pilsētas Ziemeļu un Centrālo rajonu savieno vienīgi pārvads pāri dzelzceļam Atbrīvošanas alejā. Lprojekta rezultātā tiks nodrošināta </t>
    </r>
    <r>
      <rPr>
        <sz val="10"/>
        <color rgb="FFFF0000"/>
        <rFont val="Arial Narrow"/>
        <family val="2"/>
        <charset val="186"/>
      </rPr>
      <t>droša</t>
    </r>
    <r>
      <rPr>
        <sz val="10"/>
        <color theme="1"/>
        <rFont val="Arial Narrow"/>
        <family val="2"/>
        <charset val="186"/>
      </rPr>
      <t xml:space="preserve"> un ērta gājēju kustība pāri dzelzceļa sliedēm dzelzceļa stacijas Rēzekne II apkārtnē. Sagatavota tehniskā dokumentācija esošās gājēju pārejas pārcelšanai zem kustības pārvada un tās savienošanu ar Stacijas ielas posmu un Komunālo ielu, izbūvējot gājēju un velo celiņu ar bruģa segumu, kā arī nodrošinot vides pieejamību personām ar kustību traucējumiem. izbūvēts gājēju ceļs 540 m.</t>
    </r>
  </si>
  <si>
    <t>2028.gads EUR</t>
  </si>
  <si>
    <t>2029. gads  EUR</t>
  </si>
  <si>
    <t>Izglītība</t>
  </si>
  <si>
    <t>Sociālā joma</t>
  </si>
  <si>
    <t>Pilsētvide</t>
  </si>
  <si>
    <t>Kultūra un tūrisms</t>
  </si>
  <si>
    <t>Pārvaldība</t>
  </si>
  <si>
    <t>Uzņēmējdarbības veicināšana</t>
  </si>
  <si>
    <r>
      <t xml:space="preserve">Industriālās zonas infrastruktūras izveide jaunu uzņēmumu izvietošanai Rēzeknes valstspilsētā </t>
    </r>
    <r>
      <rPr>
        <sz val="10"/>
        <color theme="1"/>
        <rFont val="Arial Narrow"/>
        <family val="2"/>
        <charset val="186"/>
      </rPr>
      <t>(projekta Nr.5.1.1.1/2/25/A/035)</t>
    </r>
    <r>
      <rPr>
        <b/>
        <sz val="10"/>
        <color theme="1"/>
        <rFont val="Arial Narrow"/>
        <family val="2"/>
        <charset val="186"/>
      </rPr>
      <t>.</t>
    </r>
  </si>
  <si>
    <t>VTP3 Uzņēmējdarbība un ekonomika RV7.Uzņēmējdarbības vide un nodarbinātība  U.7.1. Sekmēt uzņēmējdarbībai piemērotu teritoriju/telpu attīstību ar atbilstošas infrastruktūras izveidi</t>
  </si>
  <si>
    <t xml:space="preserve"> Jaunā ielas posma izbūve, ietves posma izbūve, ūdensvads, sadzīves kanalizācija; apgaismojums, lietus ūdens novade; dzelzceļa izbūve teritorijā Maskavas un Noliktavu ielu rajonā. Darba algu fonda pieaugums privātajos komersantos 1 940 000 eiro un nefinanšu investīcijas 2 576 000 eiro</t>
  </si>
  <si>
    <t>Zaļās infrastruktūras attīstība gaisa kvalitātes uzlabošanai Rēzeknes pilsētā (projekta Nr.2.2.3.5/2/25/I/001)</t>
  </si>
  <si>
    <t>Gaisa kvalitātes uzlabošanas pasākumi atbilstoši Rēzeknes valstspilsētas gaisa kvalitātes uzlabošanas rīcības programmā sniegtajiem ieteikumiem.</t>
  </si>
  <si>
    <t>VP5 DZĪVES VIDES UN DABAS KVALITĀTE RV11. VIDES PĀRVALDĪBA U.11.1. Nodrošināt vides aizsardzību, dabas resursu saglabāšanu un ilgtspējīgu apsaimniekošanu</t>
  </si>
  <si>
    <t>Rēznas ielas komunikāciju izbūve jaunajam dzīvojamajam rajonam</t>
  </si>
  <si>
    <t>Rīgas ielas posma apgaismojuma izbūve (sadarbībā ar As "Sadales tīkls")</t>
  </si>
  <si>
    <t>Ļermontova ielas lietus ūdens kolektora izbūve (avārijas situācijas likvidācija)</t>
  </si>
  <si>
    <t>Atbalsta pasākumi cilvēkiem ar invaliditāti mājokļa vides pieejamības nodrošināšanai Rēzeknes valstspilsētas pašvaldībā (3.1.2.1.)</t>
  </si>
  <si>
    <t>Kustības pārvada pār dzelzceļu Atbrīvošanas alejā, Rēzeknē
pārbūves būvprojekta izstrādi un AUZ</t>
  </si>
  <si>
    <t>Izstrādāts būvprojekts viadukta pārbūvei</t>
  </si>
  <si>
    <t>pašvaldības finansējums, LIAA līdzfinansējums</t>
  </si>
  <si>
    <t xml:space="preserve">Lietojumprogrammu LIETVARIS, GVEDIS, BUDŽETS, KADRI, ALGAS, Darba laika uzskaite, Darbinieka iesniegumi, RĪCIS, GVEDIS ēdināšana, Darbinieku novērtēšana uzstādīšana, konfigurēšana, sākotnējo lietotāju pieslēgšana
</t>
  </si>
  <si>
    <t>Komunikāciju izbūves darbi Lubānas ielā</t>
  </si>
  <si>
    <t>VP5 DZĪVES VIDES UN DABAS KVALITĀTE RV10. MĀJOKLIS UN NEKUSTAMAIS ĪPAŠUMS U.10.1. Attīstīt dzīvojamo fondu</t>
  </si>
  <si>
    <t>VP7 KLIMATNEITRALITĀTE  RV15. KLIMATA PĀRMAIŅĀM PIELĀGOTAS VIDES VEIDOŠANA
U.15.3. Veicināt energoefektivitātes paaugstināšanu un viedo risinājumu ieviešanu</t>
  </si>
  <si>
    <t>VP4 TEHNISKĀ INFRASTRUKTŪRA UN MOBILITĀTE RV8. TEHNISKĀ INFRASTRUKTŪRA U.8.1. Attīstīt  publisko inženiertehnisko infrastruktūru</t>
  </si>
  <si>
    <t>Caurplūdes atjaunošana un plūdu apdraudējuma samazināšana
piegulošajās teritorijās</t>
  </si>
  <si>
    <t xml:space="preserve">Lubānas ielas jauna būvniecība posmā 230m garumā.
Izveidots Lubānas ielas pieslēgums J.Raiņa ielai </t>
  </si>
  <si>
    <t>Ielu apgaismojuma infrastruktūras izbūve, gāzizlādes gaismekļu lampu nomaiņa uz LED pilsēteas
apgaismojumā. Projekts saistīts ar AS "Sadales tīkls" infrastruktūras atjanošanu</t>
  </si>
  <si>
    <t>Atbalsta pasākumi jaunā dzīvojamo māju rajona attīstībai
finansējums pasākumu īstenošanai, ar mērķi nodrošināt komunikāciju pieejamību.</t>
  </si>
  <si>
    <t>8. pielikums</t>
  </si>
  <si>
    <r>
      <t xml:space="preserve">Rēzeknes valstspilsētas pašvaldības domes priekšsēdētājs </t>
    </r>
    <r>
      <rPr>
        <i/>
        <sz val="11"/>
        <color theme="1"/>
        <rFont val="Calibri"/>
        <family val="2"/>
        <charset val="186"/>
        <scheme val="minor"/>
      </rPr>
      <t>A. Bartaševičs</t>
    </r>
  </si>
  <si>
    <t>Rēzeknes valstspilsētas pašvaldības 23.01.2026. saistošajiem noteikumiem Nr. 2</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</si>
</sst>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0"/>
      <name val="Arial"/>
      <family val="2"/>
      <charset val="186"/>
    </font>
    <font>
      <sz val="8"/>
      <name val="Arial"/>
      <family val="2"/>
      <charset val="186"/>
    </font>
    <font>
      <b/>
      <sz val="14"/>
      <name val="Century Gothic"/>
      <family val="2"/>
      <charset val="186"/>
    </font>
    <font>
      <sz val="10"/>
      <name val="Arial"/>
      <family val="2"/>
      <charset val="186"/>
    </font>
    <font>
      <b/>
      <sz val="9"/>
      <name val="Arial"/>
      <family val="2"/>
      <charset val="186"/>
    </font>
    <font>
      <sz val="8"/>
      <name val="Arial"/>
      <family val="2"/>
      <charset val="186"/>
    </font>
    <font>
      <sz val="10"/>
      <color rgb="FF212529"/>
      <name val="Arial"/>
      <family val="2"/>
      <charset val="186"/>
    </font>
    <font>
      <sz val="8"/>
      <name val="Calibri"/>
      <family val="2"/>
      <scheme val="minor"/>
    </font>
    <font>
      <b/>
      <sz val="11"/>
      <color theme="1"/>
      <name val="Calibri"/>
      <family val="2"/>
      <charset val="186"/>
      <scheme val="minor"/>
    </font>
    <font>
      <sz val="10"/>
      <name val="Arial Narrow"/>
      <family val="2"/>
      <charset val="186"/>
    </font>
    <font>
      <b/>
      <sz val="10"/>
      <name val="Arial Narrow"/>
      <family val="2"/>
      <charset val="186"/>
    </font>
    <font>
      <sz val="11"/>
      <color theme="1"/>
      <name val="Arial Narrow"/>
      <family val="2"/>
      <charset val="186"/>
    </font>
    <font>
      <b/>
      <sz val="11"/>
      <color theme="1"/>
      <name val="Arial Narrow"/>
      <family val="2"/>
      <charset val="186"/>
    </font>
    <font>
      <b/>
      <sz val="11"/>
      <name val="Arial Narrow"/>
      <family val="2"/>
      <charset val="186"/>
    </font>
    <font>
      <sz val="10"/>
      <color theme="1"/>
      <name val="Arial Narrow"/>
      <family val="2"/>
      <charset val="186"/>
    </font>
    <font>
      <sz val="11"/>
      <name val="Arial Narrow"/>
      <family val="2"/>
      <charset val="186"/>
    </font>
    <font>
      <sz val="11"/>
      <color indexed="10"/>
      <name val="Arial Narrow"/>
      <family val="2"/>
      <charset val="186"/>
    </font>
    <font>
      <b/>
      <sz val="10"/>
      <color theme="1"/>
      <name val="Arial Narrow"/>
      <family val="2"/>
      <charset val="186"/>
    </font>
    <font>
      <sz val="10"/>
      <color rgb="FFFF0000"/>
      <name val="Arial Narrow"/>
      <family val="2"/>
      <charset val="186"/>
    </font>
    <font>
      <sz val="11"/>
      <color theme="1"/>
      <name val="Times New Roman"/>
      <family val="1"/>
      <charset val="186"/>
    </font>
    <font>
      <b/>
      <sz val="14"/>
      <name val="Times New Roman"/>
      <family val="1"/>
      <charset val="186"/>
    </font>
    <font>
      <i/>
      <sz val="11"/>
      <color theme="1"/>
      <name val="Calibri"/>
      <family val="2"/>
      <charset val="186"/>
      <scheme val="minor"/>
    </font>
  </fonts>
  <fills count="5">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theme="4" tint="0.39997558519241921"/>
        <bgColor indexed="64"/>
      </patternFill>
    </fill>
  </fills>
  <borders count="38">
    <border>
      <left/>
      <right/>
      <top/>
      <bottom/>
      <diagonal/>
    </border>
    <border>
      <left/>
      <right/>
      <top/>
      <bottom style="double">
        <color indexed="64"/>
      </bottom>
      <diagonal/>
    </border>
    <border>
      <left style="double">
        <color indexed="64"/>
      </left>
      <right style="medium">
        <color indexed="64"/>
      </right>
      <top style="double">
        <color indexed="64"/>
      </top>
      <bottom/>
      <diagonal/>
    </border>
    <border>
      <left style="medium">
        <color indexed="64"/>
      </left>
      <right style="medium">
        <color indexed="64"/>
      </right>
      <top style="double">
        <color indexed="64"/>
      </top>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style="medium">
        <color indexed="64"/>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medium">
        <color indexed="64"/>
      </right>
      <top/>
      <bottom style="double">
        <color indexed="64"/>
      </bottom>
      <diagonal/>
    </border>
    <border>
      <left style="medium">
        <color indexed="64"/>
      </left>
      <right style="medium">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6">
    <xf numFmtId="0" fontId="0" fillId="0" borderId="0" xfId="0"/>
    <xf numFmtId="0" fontId="1" fillId="0" borderId="0" xfId="0" applyFont="1"/>
    <xf numFmtId="4" fontId="0" fillId="0" borderId="0" xfId="0" applyNumberFormat="1"/>
    <xf numFmtId="0" fontId="6" fillId="3" borderId="24" xfId="0" applyFont="1" applyFill="1" applyBorder="1" applyAlignment="1">
      <alignment horizontal="center" vertical="top" wrapText="1"/>
    </xf>
    <xf numFmtId="4" fontId="6" fillId="3" borderId="25" xfId="0" applyNumberFormat="1" applyFont="1" applyFill="1" applyBorder="1" applyAlignment="1">
      <alignment horizontal="center" readingOrder="1"/>
    </xf>
    <xf numFmtId="4" fontId="6" fillId="3" borderId="26" xfId="0" applyNumberFormat="1" applyFont="1" applyFill="1" applyBorder="1" applyAlignment="1">
      <alignment horizontal="center" readingOrder="1"/>
    </xf>
    <xf numFmtId="4" fontId="6" fillId="3" borderId="24" xfId="0" applyNumberFormat="1" applyFont="1" applyFill="1" applyBorder="1" applyAlignment="1">
      <alignment wrapText="1" readingOrder="1"/>
    </xf>
    <xf numFmtId="4" fontId="6" fillId="3" borderId="24" xfId="0" applyNumberFormat="1" applyFont="1" applyFill="1" applyBorder="1" applyAlignment="1">
      <alignment vertical="top" wrapText="1" readingOrder="1"/>
    </xf>
    <xf numFmtId="4" fontId="6" fillId="3" borderId="26" xfId="0" applyNumberFormat="1" applyFont="1" applyFill="1" applyBorder="1" applyAlignment="1">
      <alignment vertical="top" wrapText="1" readingOrder="1"/>
    </xf>
    <xf numFmtId="0" fontId="7" fillId="3" borderId="24" xfId="0" applyFont="1" applyFill="1" applyBorder="1" applyAlignment="1">
      <alignment horizontal="justify" vertical="top" wrapText="1"/>
    </xf>
    <xf numFmtId="0" fontId="4" fillId="3" borderId="25" xfId="0" applyFont="1" applyFill="1" applyBorder="1" applyAlignment="1">
      <alignment vertical="top" wrapText="1"/>
    </xf>
    <xf numFmtId="0" fontId="9" fillId="3" borderId="24" xfId="0" applyFont="1" applyFill="1" applyBorder="1" applyAlignment="1">
      <alignment horizontal="center"/>
    </xf>
    <xf numFmtId="0" fontId="9" fillId="4" borderId="24" xfId="0" applyFont="1" applyFill="1" applyBorder="1" applyAlignment="1">
      <alignment horizontal="center"/>
    </xf>
    <xf numFmtId="0" fontId="13" fillId="0" borderId="24" xfId="0" applyFont="1" applyBorder="1" applyAlignment="1">
      <alignment horizontal="center"/>
    </xf>
    <xf numFmtId="0" fontId="14" fillId="4" borderId="24" xfId="0" applyFont="1" applyFill="1" applyBorder="1" applyAlignment="1">
      <alignment horizontal="center" wrapText="1"/>
    </xf>
    <xf numFmtId="0" fontId="12" fillId="4" borderId="25" xfId="0" applyFont="1" applyFill="1" applyBorder="1"/>
    <xf numFmtId="0" fontId="13" fillId="4" borderId="24" xfId="0" applyFont="1" applyFill="1" applyBorder="1" applyAlignment="1">
      <alignment horizontal="center"/>
    </xf>
    <xf numFmtId="0" fontId="13" fillId="3" borderId="24" xfId="0" applyFont="1" applyFill="1" applyBorder="1" applyAlignment="1">
      <alignment horizontal="center"/>
    </xf>
    <xf numFmtId="0" fontId="16" fillId="0" borderId="2" xfId="0" applyFont="1" applyBorder="1"/>
    <xf numFmtId="0" fontId="14" fillId="0" borderId="14" xfId="0" applyFont="1" applyBorder="1" applyAlignment="1">
      <alignment horizontal="center" vertical="top"/>
    </xf>
    <xf numFmtId="0" fontId="14" fillId="0" borderId="14" xfId="0" applyFont="1" applyBorder="1" applyAlignment="1">
      <alignment horizontal="center" wrapText="1"/>
    </xf>
    <xf numFmtId="0" fontId="14" fillId="0" borderId="29" xfId="0" applyFont="1" applyBorder="1" applyAlignment="1">
      <alignment horizontal="center" vertical="top"/>
    </xf>
    <xf numFmtId="0" fontId="16" fillId="4" borderId="24" xfId="0" applyFont="1" applyFill="1" applyBorder="1" applyAlignment="1">
      <alignment vertical="top" wrapText="1"/>
    </xf>
    <xf numFmtId="3" fontId="16" fillId="4" borderId="24" xfId="0" applyNumberFormat="1" applyFont="1" applyFill="1" applyBorder="1" applyAlignment="1">
      <alignment vertical="top" wrapText="1"/>
    </xf>
    <xf numFmtId="0" fontId="16" fillId="3" borderId="24" xfId="0" applyFont="1" applyFill="1" applyBorder="1" applyAlignment="1">
      <alignment horizontal="center" vertical="top" wrapText="1"/>
    </xf>
    <xf numFmtId="0" fontId="16" fillId="3" borderId="24" xfId="0" applyFont="1" applyFill="1" applyBorder="1" applyAlignment="1">
      <alignment vertical="top" wrapText="1"/>
    </xf>
    <xf numFmtId="4" fontId="16" fillId="3" borderId="25" xfId="0" applyNumberFormat="1" applyFont="1" applyFill="1" applyBorder="1" applyAlignment="1">
      <alignment horizontal="center" readingOrder="1"/>
    </xf>
    <xf numFmtId="4" fontId="16" fillId="3" borderId="26" xfId="0" applyNumberFormat="1" applyFont="1" applyFill="1" applyBorder="1" applyAlignment="1">
      <alignment horizontal="center" readingOrder="1"/>
    </xf>
    <xf numFmtId="4" fontId="16" fillId="3" borderId="24" xfId="0" applyNumberFormat="1" applyFont="1" applyFill="1" applyBorder="1" applyAlignment="1">
      <alignment wrapText="1" readingOrder="1"/>
    </xf>
    <xf numFmtId="4" fontId="16" fillId="3" borderId="26" xfId="0" applyNumberFormat="1" applyFont="1" applyFill="1" applyBorder="1" applyAlignment="1">
      <alignment wrapText="1" readingOrder="1"/>
    </xf>
    <xf numFmtId="0" fontId="17" fillId="3" borderId="25" xfId="0" applyFont="1" applyFill="1" applyBorder="1"/>
    <xf numFmtId="0" fontId="6" fillId="4" borderId="24" xfId="0" applyFont="1" applyFill="1" applyBorder="1" applyAlignment="1">
      <alignment vertical="top" wrapText="1"/>
    </xf>
    <xf numFmtId="0" fontId="1" fillId="4" borderId="25" xfId="0" applyFont="1" applyFill="1" applyBorder="1"/>
    <xf numFmtId="4" fontId="14" fillId="4" borderId="28" xfId="0" applyNumberFormat="1" applyFont="1" applyFill="1" applyBorder="1" applyAlignment="1">
      <alignment horizontal="center" readingOrder="1"/>
    </xf>
    <xf numFmtId="4" fontId="14" fillId="4" borderId="24" xfId="0" applyNumberFormat="1" applyFont="1" applyFill="1" applyBorder="1" applyAlignment="1">
      <alignment horizontal="center" wrapText="1" readingOrder="1"/>
    </xf>
    <xf numFmtId="0" fontId="10" fillId="2" borderId="24" xfId="0" applyFont="1" applyFill="1" applyBorder="1" applyAlignment="1">
      <alignment horizontal="center" vertical="top" wrapText="1"/>
    </xf>
    <xf numFmtId="4" fontId="10" fillId="2" borderId="24" xfId="0" applyNumberFormat="1" applyFont="1" applyFill="1" applyBorder="1" applyAlignment="1">
      <alignment wrapText="1" readingOrder="1"/>
    </xf>
    <xf numFmtId="0" fontId="15" fillId="0" borderId="24" xfId="0" applyFont="1" applyBorder="1" applyAlignment="1">
      <alignment horizontal="center" vertical="top" wrapText="1"/>
    </xf>
    <xf numFmtId="0" fontId="15" fillId="0" borderId="34" xfId="0" applyFont="1" applyBorder="1" applyAlignment="1">
      <alignment horizontal="center" vertical="top" wrapText="1"/>
    </xf>
    <xf numFmtId="4" fontId="19" fillId="2" borderId="24" xfId="0" applyNumberFormat="1" applyFont="1" applyFill="1" applyBorder="1" applyAlignment="1">
      <alignment wrapText="1" readingOrder="1"/>
    </xf>
    <xf numFmtId="0" fontId="18" fillId="0" borderId="32" xfId="0" applyFont="1" applyBorder="1" applyAlignment="1">
      <alignment horizontal="center" vertical="center" wrapText="1"/>
    </xf>
    <xf numFmtId="4" fontId="14" fillId="4" borderId="24" xfId="0" applyNumberFormat="1" applyFont="1" applyFill="1" applyBorder="1" applyAlignment="1">
      <alignment horizontal="right" wrapText="1"/>
    </xf>
    <xf numFmtId="3" fontId="14" fillId="4" borderId="24" xfId="0" applyNumberFormat="1" applyFont="1" applyFill="1" applyBorder="1" applyAlignment="1">
      <alignment horizontal="right" wrapText="1"/>
    </xf>
    <xf numFmtId="0" fontId="10" fillId="0" borderId="24" xfId="0" applyFont="1" applyBorder="1" applyAlignment="1">
      <alignment horizontal="center" vertical="top" wrapText="1"/>
    </xf>
    <xf numFmtId="0" fontId="11" fillId="0" borderId="32" xfId="0" applyFont="1" applyBorder="1" applyAlignment="1">
      <alignment horizontal="center" vertical="center" wrapText="1"/>
    </xf>
    <xf numFmtId="0" fontId="10" fillId="0" borderId="34" xfId="0" applyFont="1" applyBorder="1" applyAlignment="1">
      <alignment horizontal="center" vertical="top" wrapText="1"/>
    </xf>
    <xf numFmtId="0" fontId="10" fillId="0" borderId="32" xfId="0" applyFont="1" applyBorder="1" applyAlignment="1">
      <alignment horizontal="center" vertical="top" wrapText="1"/>
    </xf>
    <xf numFmtId="0" fontId="19" fillId="0" borderId="0" xfId="0" applyFont="1" applyAlignment="1">
      <alignment wrapText="1"/>
    </xf>
    <xf numFmtId="4" fontId="14" fillId="4" borderId="24" xfId="0" applyNumberFormat="1" applyFont="1" applyFill="1" applyBorder="1" applyAlignment="1">
      <alignment horizontal="center" wrapText="1"/>
    </xf>
    <xf numFmtId="4" fontId="0" fillId="0" borderId="24" xfId="0" applyNumberFormat="1" applyBorder="1"/>
    <xf numFmtId="4" fontId="10" fillId="0" borderId="24" xfId="0" applyNumberFormat="1" applyFont="1" applyBorder="1" applyAlignment="1">
      <alignment wrapText="1" readingOrder="1"/>
    </xf>
    <xf numFmtId="0" fontId="19" fillId="0" borderId="0" xfId="0" applyFont="1" applyAlignment="1">
      <alignment vertical="top" wrapText="1"/>
    </xf>
    <xf numFmtId="0" fontId="10" fillId="2" borderId="14" xfId="0" applyFont="1" applyFill="1" applyBorder="1" applyAlignment="1">
      <alignment horizontal="center" vertical="top" wrapText="1"/>
    </xf>
    <xf numFmtId="0" fontId="18" fillId="2" borderId="32" xfId="0" applyFont="1" applyFill="1" applyBorder="1" applyAlignment="1">
      <alignment horizontal="center" vertical="center" wrapText="1"/>
    </xf>
    <xf numFmtId="4" fontId="16" fillId="2" borderId="30" xfId="0" applyNumberFormat="1" applyFont="1" applyFill="1" applyBorder="1" applyAlignment="1">
      <alignment horizontal="right" vertical="top" wrapText="1" readingOrder="1"/>
    </xf>
    <xf numFmtId="4" fontId="16" fillId="2" borderId="14" xfId="0" applyNumberFormat="1" applyFont="1" applyFill="1" applyBorder="1" applyAlignment="1">
      <alignment vertical="top" wrapText="1" readingOrder="1"/>
    </xf>
    <xf numFmtId="0" fontId="15" fillId="2" borderId="14" xfId="0" applyFont="1" applyFill="1" applyBorder="1" applyAlignment="1">
      <alignment horizontal="center" vertical="center" wrapText="1"/>
    </xf>
    <xf numFmtId="0" fontId="15" fillId="2" borderId="24" xfId="0" applyFont="1" applyFill="1" applyBorder="1" applyAlignment="1">
      <alignment horizontal="center" vertical="top" wrapText="1"/>
    </xf>
    <xf numFmtId="4" fontId="16" fillId="2" borderId="24" xfId="0" applyNumberFormat="1" applyFont="1" applyFill="1" applyBorder="1" applyAlignment="1">
      <alignment vertical="top" wrapText="1" readingOrder="1"/>
    </xf>
    <xf numFmtId="4" fontId="16" fillId="2" borderId="26" xfId="0" applyNumberFormat="1" applyFont="1" applyFill="1" applyBorder="1" applyAlignment="1">
      <alignment vertical="top" wrapText="1" readingOrder="1"/>
    </xf>
    <xf numFmtId="0" fontId="11" fillId="2" borderId="32"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29" xfId="0" applyFont="1" applyFill="1" applyBorder="1" applyAlignment="1">
      <alignment horizontal="center" vertical="center" wrapText="1"/>
    </xf>
    <xf numFmtId="0" fontId="16" fillId="2" borderId="24" xfId="0" applyFont="1" applyFill="1" applyBorder="1" applyAlignment="1">
      <alignment horizontal="center" vertical="top" wrapText="1"/>
    </xf>
    <xf numFmtId="0" fontId="15" fillId="2" borderId="32" xfId="0" applyFont="1" applyFill="1" applyBorder="1" applyAlignment="1">
      <alignment horizontal="center" vertical="center" wrapText="1"/>
    </xf>
    <xf numFmtId="0" fontId="15" fillId="2" borderId="32" xfId="0" applyFont="1" applyFill="1" applyBorder="1" applyAlignment="1">
      <alignment horizontal="center" vertical="top" wrapText="1"/>
    </xf>
    <xf numFmtId="0" fontId="15" fillId="2" borderId="37" xfId="0" applyFont="1" applyFill="1" applyBorder="1" applyAlignment="1">
      <alignment horizontal="center" vertical="center" wrapText="1"/>
    </xf>
    <xf numFmtId="4" fontId="15" fillId="2" borderId="24" xfId="0" applyNumberFormat="1" applyFont="1" applyFill="1" applyBorder="1" applyAlignment="1">
      <alignment wrapText="1" readingOrder="1"/>
    </xf>
    <xf numFmtId="4" fontId="0" fillId="2" borderId="24" xfId="0" applyNumberFormat="1" applyFill="1" applyBorder="1"/>
    <xf numFmtId="0" fontId="15" fillId="2" borderId="34" xfId="0" applyFont="1" applyFill="1" applyBorder="1" applyAlignment="1">
      <alignment horizontal="center" vertical="top" wrapText="1"/>
    </xf>
    <xf numFmtId="4" fontId="10" fillId="2" borderId="34" xfId="0" applyNumberFormat="1" applyFont="1" applyFill="1" applyBorder="1" applyAlignment="1">
      <alignment horizontal="center" vertical="center" wrapText="1" readingOrder="1"/>
    </xf>
    <xf numFmtId="4" fontId="10" fillId="2" borderId="35" xfId="0" applyNumberFormat="1" applyFont="1" applyFill="1" applyBorder="1" applyAlignment="1">
      <alignment horizontal="center" vertical="center" wrapText="1" readingOrder="1"/>
    </xf>
    <xf numFmtId="4" fontId="10" fillId="2" borderId="36" xfId="0" applyNumberFormat="1" applyFont="1" applyFill="1" applyBorder="1" applyAlignment="1">
      <alignment horizontal="center" vertical="center" wrapText="1" readingOrder="1"/>
    </xf>
    <xf numFmtId="4" fontId="10" fillId="2" borderId="25" xfId="0" applyNumberFormat="1" applyFont="1" applyFill="1" applyBorder="1" applyAlignment="1">
      <alignment horizontal="center" vertical="center" wrapText="1" readingOrder="1"/>
    </xf>
    <xf numFmtId="4" fontId="10" fillId="2" borderId="26" xfId="0" applyNumberFormat="1" applyFont="1" applyFill="1" applyBorder="1" applyAlignment="1">
      <alignment horizontal="center" vertical="center" wrapText="1" readingOrder="1"/>
    </xf>
    <xf numFmtId="4" fontId="10" fillId="2" borderId="31" xfId="0" applyNumberFormat="1" applyFont="1" applyFill="1" applyBorder="1" applyAlignment="1">
      <alignment horizontal="center" vertical="center" wrapText="1" readingOrder="1"/>
    </xf>
    <xf numFmtId="4" fontId="5" fillId="4" borderId="25" xfId="0" applyNumberFormat="1" applyFont="1" applyFill="1" applyBorder="1" applyAlignment="1">
      <alignment horizontal="center" readingOrder="1"/>
    </xf>
    <xf numFmtId="4" fontId="5" fillId="4" borderId="26" xfId="0" applyNumberFormat="1" applyFont="1" applyFill="1" applyBorder="1" applyAlignment="1">
      <alignment horizontal="center" readingOrder="1"/>
    </xf>
    <xf numFmtId="4" fontId="5" fillId="4" borderId="27" xfId="0" applyNumberFormat="1" applyFont="1" applyFill="1" applyBorder="1" applyAlignment="1">
      <alignment horizontal="center" readingOrder="1"/>
    </xf>
    <xf numFmtId="3" fontId="16" fillId="4" borderId="25" xfId="0" applyNumberFormat="1" applyFont="1" applyFill="1" applyBorder="1" applyAlignment="1">
      <alignment horizontal="center" vertical="top" wrapText="1"/>
    </xf>
    <xf numFmtId="3" fontId="16" fillId="4" borderId="26" xfId="0" applyNumberFormat="1" applyFont="1" applyFill="1" applyBorder="1" applyAlignment="1">
      <alignment horizontal="center" vertical="top" wrapText="1"/>
    </xf>
    <xf numFmtId="3" fontId="16" fillId="4" borderId="31" xfId="0" applyNumberFormat="1" applyFont="1" applyFill="1" applyBorder="1" applyAlignment="1">
      <alignment horizontal="center" vertical="top" wrapText="1"/>
    </xf>
    <xf numFmtId="0" fontId="14" fillId="0" borderId="21" xfId="0" applyFont="1" applyBorder="1" applyAlignment="1">
      <alignment horizontal="center" vertical="top"/>
    </xf>
    <xf numFmtId="0" fontId="14" fillId="0" borderId="22" xfId="0" applyFont="1" applyBorder="1" applyAlignment="1">
      <alignment horizontal="center" vertical="top"/>
    </xf>
    <xf numFmtId="0" fontId="14" fillId="0" borderId="23" xfId="0" applyFont="1" applyBorder="1" applyAlignment="1">
      <alignment horizontal="center" vertical="top"/>
    </xf>
    <xf numFmtId="0" fontId="20" fillId="0" borderId="0" xfId="0" applyFont="1" applyAlignment="1">
      <alignment horizontal="right" vertical="center"/>
    </xf>
    <xf numFmtId="0" fontId="3" fillId="0" borderId="0" xfId="0" applyFont="1" applyAlignment="1">
      <alignment horizontal="center" vertical="center" wrapText="1"/>
    </xf>
    <xf numFmtId="0" fontId="21" fillId="0" borderId="0" xfId="0" applyFont="1" applyAlignment="1">
      <alignment horizontal="center" vertical="center"/>
    </xf>
    <xf numFmtId="0" fontId="14" fillId="0" borderId="3"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0" xfId="0" applyFont="1" applyAlignment="1">
      <alignment horizontal="center" vertical="center" wrapText="1"/>
    </xf>
    <xf numFmtId="0" fontId="14" fillId="0" borderId="12"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8"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14" xfId="0" applyFont="1" applyBorder="1" applyAlignment="1">
      <alignment horizontal="center" vertical="center" wrapText="1"/>
    </xf>
    <xf numFmtId="0" fontId="14" fillId="0" borderId="7" xfId="0" applyFont="1" applyBorder="1" applyAlignment="1">
      <alignment horizontal="center" wrapText="1"/>
    </xf>
    <xf numFmtId="0" fontId="12" fillId="0" borderId="8" xfId="0" applyFont="1" applyBorder="1" applyAlignment="1">
      <alignment wrapText="1"/>
    </xf>
    <xf numFmtId="0" fontId="14" fillId="0" borderId="9" xfId="0" applyFont="1" applyBorder="1" applyAlignment="1">
      <alignment horizontal="center" vertical="center" textRotation="90" wrapText="1"/>
    </xf>
    <xf numFmtId="0" fontId="14" fillId="0" borderId="15" xfId="0" applyFont="1" applyBorder="1" applyAlignment="1">
      <alignment horizontal="center" vertical="center" textRotation="90" wrapText="1"/>
    </xf>
    <xf numFmtId="0" fontId="16" fillId="0" borderId="13"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20" xfId="0" applyFont="1" applyBorder="1" applyAlignment="1">
      <alignment horizontal="center" vertical="center" wrapText="1"/>
    </xf>
    <xf numFmtId="0" fontId="2" fillId="0" borderId="0" xfId="0" applyFont="1" applyAlignment="1">
      <alignment horizontal="center" wrapText="1"/>
    </xf>
    <xf numFmtId="0" fontId="0" fillId="0" borderId="0" xfId="0" applyAlignment="1">
      <alignment horizontal="right" vertical="top" wrapText="1"/>
    </xf>
    <xf numFmtId="4" fontId="10" fillId="0" borderId="25" xfId="0" applyNumberFormat="1" applyFont="1" applyBorder="1" applyAlignment="1">
      <alignment horizontal="center" vertical="center" wrapText="1" readingOrder="1"/>
    </xf>
    <xf numFmtId="4" fontId="10" fillId="0" borderId="26" xfId="0" applyNumberFormat="1" applyFont="1" applyBorder="1" applyAlignment="1">
      <alignment horizontal="center"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Marina Labanovska" id="{3A9D22BA-CAA8-4D2B-8730-089261D5A024}" userId="S-1-5-21-1870906958-2276025478-888752730-2143"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32" dT="2025-02-05T09:43:09.39" personId="{3A9D22BA-CAA8-4D2B-8730-089261D5A024}" id="{61FECEA2-93BD-469A-BCD3-8E48A642F553}">
    <text>PVAP budžeta pieprasījums 527044 EUR, 23.01.2025.</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47"/>
  <sheetViews>
    <sheetView tabSelected="1" zoomScale="85" zoomScaleNormal="85" workbookViewId="0">
      <selection activeCell="O1" sqref="O1"/>
    </sheetView>
  </sheetViews>
  <sheetFormatPr defaultRowHeight="15" x14ac:dyDescent="0.25"/>
  <cols>
    <col min="1" max="1" width="5.5703125" customWidth="1"/>
    <col min="2" max="2" width="20.7109375" customWidth="1"/>
    <col min="4" max="4" width="16" customWidth="1"/>
    <col min="5" max="5" width="9.140625" hidden="1" customWidth="1"/>
    <col min="6" max="6" width="1.5703125" customWidth="1"/>
    <col min="7" max="7" width="14.5703125" customWidth="1"/>
    <col min="8" max="8" width="18.140625" customWidth="1"/>
    <col min="9" max="10" width="11.28515625" bestFit="1" customWidth="1"/>
    <col min="11" max="11" width="10.5703125" customWidth="1"/>
    <col min="12" max="12" width="46.28515625" customWidth="1"/>
    <col min="13" max="13" width="16.42578125" customWidth="1"/>
    <col min="14" max="14" width="14.5703125" customWidth="1"/>
  </cols>
  <sheetData>
    <row r="1" spans="1:14" x14ac:dyDescent="0.25">
      <c r="A1" s="1"/>
      <c r="D1" s="86" t="s">
        <v>67</v>
      </c>
      <c r="E1" s="86"/>
      <c r="F1" s="86"/>
      <c r="G1" s="86"/>
      <c r="H1" s="86"/>
      <c r="I1" s="86"/>
      <c r="J1" s="86"/>
      <c r="K1" s="86"/>
      <c r="L1" s="86"/>
      <c r="M1" s="86"/>
    </row>
    <row r="2" spans="1:14" x14ac:dyDescent="0.25">
      <c r="A2" s="1"/>
      <c r="D2" s="86" t="s">
        <v>69</v>
      </c>
      <c r="E2" s="86"/>
      <c r="F2" s="86"/>
      <c r="G2" s="86"/>
      <c r="H2" s="86"/>
      <c r="I2" s="86"/>
      <c r="J2" s="86"/>
      <c r="K2" s="86"/>
      <c r="L2" s="86"/>
      <c r="M2" s="86"/>
    </row>
    <row r="3" spans="1:14" ht="16.5" customHeight="1" x14ac:dyDescent="0.25">
      <c r="A3" s="1"/>
      <c r="G3" s="112"/>
      <c r="H3" s="112"/>
      <c r="I3" s="112"/>
      <c r="J3" s="112"/>
      <c r="K3" s="112"/>
      <c r="L3" s="2"/>
    </row>
    <row r="4" spans="1:14" ht="16.5" customHeight="1" x14ac:dyDescent="0.25">
      <c r="A4" s="88" t="s">
        <v>0</v>
      </c>
      <c r="B4" s="88"/>
      <c r="C4" s="88"/>
      <c r="D4" s="88"/>
      <c r="E4" s="88"/>
      <c r="F4" s="88"/>
      <c r="G4" s="88"/>
      <c r="H4" s="88"/>
      <c r="I4" s="88"/>
      <c r="J4" s="88"/>
      <c r="K4" s="88"/>
      <c r="L4" s="88"/>
      <c r="M4" s="88"/>
    </row>
    <row r="5" spans="1:14" ht="18.75" customHeight="1" thickBot="1" x14ac:dyDescent="0.3">
      <c r="A5" s="87"/>
      <c r="B5" s="87"/>
      <c r="C5" s="87"/>
      <c r="D5" s="87"/>
      <c r="E5" s="87"/>
      <c r="F5" s="87"/>
      <c r="G5" s="87"/>
      <c r="H5" s="87"/>
      <c r="I5" s="87"/>
      <c r="J5" s="87"/>
      <c r="K5" s="87"/>
      <c r="L5" s="87"/>
      <c r="M5" s="87"/>
    </row>
    <row r="6" spans="1:14" ht="28.5" customHeight="1" thickTop="1" thickBot="1" x14ac:dyDescent="0.35">
      <c r="A6" s="18"/>
      <c r="B6" s="89" t="s">
        <v>15</v>
      </c>
      <c r="C6" s="92" t="s">
        <v>7</v>
      </c>
      <c r="D6" s="93"/>
      <c r="E6" s="93"/>
      <c r="F6" s="94"/>
      <c r="G6" s="89" t="s">
        <v>3</v>
      </c>
      <c r="H6" s="89" t="s">
        <v>4</v>
      </c>
      <c r="I6" s="104" t="s">
        <v>8</v>
      </c>
      <c r="J6" s="105"/>
      <c r="K6" s="105"/>
      <c r="L6" s="92" t="s">
        <v>6</v>
      </c>
      <c r="M6" s="101" t="s">
        <v>24</v>
      </c>
    </row>
    <row r="7" spans="1:14" x14ac:dyDescent="0.25">
      <c r="A7" s="106" t="s">
        <v>1</v>
      </c>
      <c r="B7" s="90"/>
      <c r="C7" s="95"/>
      <c r="D7" s="96"/>
      <c r="E7" s="96"/>
      <c r="F7" s="97"/>
      <c r="G7" s="90"/>
      <c r="H7" s="90"/>
      <c r="I7" s="108" t="s">
        <v>12</v>
      </c>
      <c r="J7" s="110" t="s">
        <v>37</v>
      </c>
      <c r="K7" s="110" t="s">
        <v>38</v>
      </c>
      <c r="L7" s="95"/>
      <c r="M7" s="102"/>
    </row>
    <row r="8" spans="1:14" ht="84.75" customHeight="1" thickBot="1" x14ac:dyDescent="0.3">
      <c r="A8" s="107"/>
      <c r="B8" s="91"/>
      <c r="C8" s="98"/>
      <c r="D8" s="99"/>
      <c r="E8" s="99"/>
      <c r="F8" s="100"/>
      <c r="G8" s="91"/>
      <c r="H8" s="91"/>
      <c r="I8" s="109"/>
      <c r="J8" s="111"/>
      <c r="K8" s="111"/>
      <c r="L8" s="98"/>
      <c r="M8" s="103"/>
    </row>
    <row r="9" spans="1:14" ht="17.25" thickTop="1" x14ac:dyDescent="0.3">
      <c r="A9" s="19">
        <v>1</v>
      </c>
      <c r="B9" s="19">
        <v>2</v>
      </c>
      <c r="C9" s="83">
        <v>3</v>
      </c>
      <c r="D9" s="84"/>
      <c r="E9" s="84"/>
      <c r="F9" s="85"/>
      <c r="G9" s="20" t="s">
        <v>5</v>
      </c>
      <c r="H9" s="19">
        <v>5</v>
      </c>
      <c r="I9" s="19">
        <v>6</v>
      </c>
      <c r="J9" s="19">
        <v>7</v>
      </c>
      <c r="K9" s="19">
        <v>8</v>
      </c>
      <c r="L9" s="21">
        <v>9</v>
      </c>
      <c r="M9" s="13">
        <v>10</v>
      </c>
    </row>
    <row r="10" spans="1:14" ht="21" customHeight="1" x14ac:dyDescent="0.3">
      <c r="A10" s="24"/>
      <c r="B10" s="25"/>
      <c r="C10" s="26"/>
      <c r="D10" s="27"/>
      <c r="E10" s="27"/>
      <c r="F10" s="27"/>
      <c r="G10" s="28"/>
      <c r="H10" s="29"/>
      <c r="I10" s="28"/>
      <c r="J10" s="28"/>
      <c r="K10" s="28"/>
      <c r="L10" s="30"/>
      <c r="M10" s="17"/>
    </row>
    <row r="11" spans="1:14" ht="16.5" x14ac:dyDescent="0.3">
      <c r="A11" s="22"/>
      <c r="B11" s="14" t="s">
        <v>41</v>
      </c>
      <c r="C11" s="80"/>
      <c r="D11" s="81"/>
      <c r="E11" s="81"/>
      <c r="F11" s="82"/>
      <c r="G11" s="41">
        <f>SUM(G12:G20)</f>
        <v>1938299</v>
      </c>
      <c r="H11" s="42">
        <f>SUM(H12:H20)</f>
        <v>799237.55</v>
      </c>
      <c r="I11" s="23">
        <f>I12+I13+I14+I15+I16+I17+I18+I19+I20</f>
        <v>769772</v>
      </c>
      <c r="J11" s="23">
        <f>J12</f>
        <v>84514</v>
      </c>
      <c r="K11" s="23"/>
      <c r="L11" s="15"/>
      <c r="M11" s="16"/>
    </row>
    <row r="12" spans="1:14" ht="85.5" customHeight="1" x14ac:dyDescent="0.25">
      <c r="A12" s="52">
        <v>1</v>
      </c>
      <c r="B12" s="53" t="s">
        <v>48</v>
      </c>
      <c r="C12" s="71" t="s">
        <v>50</v>
      </c>
      <c r="D12" s="72"/>
      <c r="E12" s="72"/>
      <c r="F12" s="73"/>
      <c r="G12" s="54">
        <f>H12+I12+J12</f>
        <v>994286</v>
      </c>
      <c r="H12" s="54">
        <v>140000</v>
      </c>
      <c r="I12" s="55">
        <v>769772</v>
      </c>
      <c r="J12" s="55">
        <v>84514</v>
      </c>
      <c r="K12" s="55"/>
      <c r="L12" s="56" t="s">
        <v>49</v>
      </c>
      <c r="M12" s="57" t="s">
        <v>10</v>
      </c>
      <c r="N12" s="51"/>
    </row>
    <row r="13" spans="1:14" ht="65.25" customHeight="1" x14ac:dyDescent="0.25">
      <c r="A13" s="35">
        <v>2</v>
      </c>
      <c r="B13" s="53" t="s">
        <v>19</v>
      </c>
      <c r="C13" s="71" t="s">
        <v>20</v>
      </c>
      <c r="D13" s="72"/>
      <c r="E13" s="72"/>
      <c r="F13" s="73"/>
      <c r="G13" s="58">
        <f>H13</f>
        <v>50000</v>
      </c>
      <c r="H13" s="59">
        <v>50000</v>
      </c>
      <c r="I13" s="58">
        <v>0</v>
      </c>
      <c r="J13" s="58">
        <v>0</v>
      </c>
      <c r="K13" s="58">
        <v>0</v>
      </c>
      <c r="L13" s="56" t="s">
        <v>21</v>
      </c>
      <c r="M13" s="57" t="s">
        <v>18</v>
      </c>
    </row>
    <row r="14" spans="1:14" ht="114.75" x14ac:dyDescent="0.25">
      <c r="A14" s="35">
        <v>3</v>
      </c>
      <c r="B14" s="53" t="s">
        <v>30</v>
      </c>
      <c r="C14" s="74" t="s">
        <v>31</v>
      </c>
      <c r="D14" s="75"/>
      <c r="E14" s="75"/>
      <c r="F14" s="76"/>
      <c r="G14" s="58">
        <f>132382.41+H14</f>
        <v>208872</v>
      </c>
      <c r="H14" s="59">
        <v>76489.59</v>
      </c>
      <c r="I14" s="58">
        <v>0</v>
      </c>
      <c r="J14" s="58">
        <v>0</v>
      </c>
      <c r="K14" s="58">
        <v>0</v>
      </c>
      <c r="L14" s="56" t="s">
        <v>32</v>
      </c>
      <c r="M14" s="57" t="s">
        <v>35</v>
      </c>
    </row>
    <row r="15" spans="1:14" ht="114.75" x14ac:dyDescent="0.25">
      <c r="A15" s="35">
        <v>4</v>
      </c>
      <c r="B15" s="53" t="s">
        <v>33</v>
      </c>
      <c r="C15" s="74" t="s">
        <v>34</v>
      </c>
      <c r="D15" s="75"/>
      <c r="E15" s="75"/>
      <c r="F15" s="76"/>
      <c r="G15" s="58">
        <f>152393.04+H15</f>
        <v>172013</v>
      </c>
      <c r="H15" s="59">
        <v>19619.96</v>
      </c>
      <c r="I15" s="58">
        <v>0</v>
      </c>
      <c r="J15" s="58">
        <v>0</v>
      </c>
      <c r="K15" s="58">
        <v>0</v>
      </c>
      <c r="L15" s="56" t="s">
        <v>36</v>
      </c>
      <c r="M15" s="57" t="s">
        <v>18</v>
      </c>
    </row>
    <row r="16" spans="1:14" ht="56.25" customHeight="1" x14ac:dyDescent="0.25">
      <c r="A16" s="35">
        <v>5</v>
      </c>
      <c r="B16" s="60" t="s">
        <v>51</v>
      </c>
      <c r="C16" s="74" t="s">
        <v>60</v>
      </c>
      <c r="D16" s="75"/>
      <c r="E16" s="75"/>
      <c r="F16" s="76"/>
      <c r="G16" s="58">
        <f>H16</f>
        <v>142200</v>
      </c>
      <c r="H16" s="59">
        <v>142200</v>
      </c>
      <c r="I16" s="58">
        <v>0</v>
      </c>
      <c r="J16" s="58">
        <v>0</v>
      </c>
      <c r="K16" s="58">
        <v>0</v>
      </c>
      <c r="L16" s="61" t="s">
        <v>66</v>
      </c>
      <c r="M16" s="57" t="s">
        <v>18</v>
      </c>
    </row>
    <row r="17" spans="1:16" ht="96" customHeight="1" x14ac:dyDescent="0.25">
      <c r="A17" s="35">
        <v>6</v>
      </c>
      <c r="B17" s="60" t="s">
        <v>52</v>
      </c>
      <c r="C17" s="74" t="s">
        <v>61</v>
      </c>
      <c r="D17" s="75"/>
      <c r="E17" s="75"/>
      <c r="F17" s="76"/>
      <c r="G17" s="58">
        <f>H17</f>
        <v>32430</v>
      </c>
      <c r="H17" s="59">
        <v>32430</v>
      </c>
      <c r="I17" s="58">
        <v>0</v>
      </c>
      <c r="J17" s="58">
        <v>0</v>
      </c>
      <c r="K17" s="58">
        <v>0</v>
      </c>
      <c r="L17" s="61" t="s">
        <v>65</v>
      </c>
      <c r="M17" s="57" t="s">
        <v>18</v>
      </c>
    </row>
    <row r="18" spans="1:16" ht="71.25" customHeight="1" x14ac:dyDescent="0.25">
      <c r="A18" s="35">
        <v>7</v>
      </c>
      <c r="B18" s="60" t="s">
        <v>53</v>
      </c>
      <c r="C18" s="74" t="s">
        <v>62</v>
      </c>
      <c r="D18" s="75"/>
      <c r="E18" s="75"/>
      <c r="F18" s="76"/>
      <c r="G18" s="58">
        <f>H18</f>
        <v>47370</v>
      </c>
      <c r="H18" s="59">
        <v>47370</v>
      </c>
      <c r="I18" s="58">
        <v>0</v>
      </c>
      <c r="J18" s="58">
        <v>0</v>
      </c>
      <c r="K18" s="58">
        <v>0</v>
      </c>
      <c r="L18" s="61" t="s">
        <v>63</v>
      </c>
      <c r="M18" s="57" t="s">
        <v>18</v>
      </c>
    </row>
    <row r="19" spans="1:16" ht="72.75" customHeight="1" x14ac:dyDescent="0.25">
      <c r="A19" s="35">
        <v>8</v>
      </c>
      <c r="B19" s="60" t="s">
        <v>55</v>
      </c>
      <c r="C19" s="74" t="s">
        <v>34</v>
      </c>
      <c r="D19" s="75"/>
      <c r="E19" s="75"/>
      <c r="F19" s="76"/>
      <c r="G19" s="58">
        <f>H19</f>
        <v>113498</v>
      </c>
      <c r="H19" s="59">
        <v>113498</v>
      </c>
      <c r="I19" s="58">
        <v>0</v>
      </c>
      <c r="J19" s="58">
        <v>0</v>
      </c>
      <c r="K19" s="58">
        <v>0</v>
      </c>
      <c r="L19" s="62" t="s">
        <v>56</v>
      </c>
      <c r="M19" s="57" t="s">
        <v>57</v>
      </c>
    </row>
    <row r="20" spans="1:16" ht="56.25" customHeight="1" x14ac:dyDescent="0.25">
      <c r="A20" s="35">
        <v>9</v>
      </c>
      <c r="B20" s="60" t="s">
        <v>59</v>
      </c>
      <c r="C20" s="74" t="s">
        <v>60</v>
      </c>
      <c r="D20" s="75"/>
      <c r="E20" s="75"/>
      <c r="F20" s="76"/>
      <c r="G20" s="58">
        <f>H20</f>
        <v>177630</v>
      </c>
      <c r="H20" s="59">
        <v>177630</v>
      </c>
      <c r="I20" s="58">
        <v>0</v>
      </c>
      <c r="J20" s="58">
        <v>0</v>
      </c>
      <c r="K20" s="58">
        <v>0</v>
      </c>
      <c r="L20" s="63" t="s">
        <v>64</v>
      </c>
      <c r="M20" s="57" t="s">
        <v>18</v>
      </c>
    </row>
    <row r="21" spans="1:16" ht="16.5" x14ac:dyDescent="0.3">
      <c r="A21" s="22"/>
      <c r="B21" s="14" t="s">
        <v>40</v>
      </c>
      <c r="C21" s="80"/>
      <c r="D21" s="81"/>
      <c r="E21" s="81"/>
      <c r="F21" s="82"/>
      <c r="G21" s="41">
        <f>SUM(G22:G23)</f>
        <v>131624.04</v>
      </c>
      <c r="H21" s="42">
        <f>H22+H23</f>
        <v>83769</v>
      </c>
      <c r="I21" s="42">
        <f>I22+I23</f>
        <v>0</v>
      </c>
      <c r="J21" s="42">
        <f>J22+J23</f>
        <v>0</v>
      </c>
      <c r="K21" s="42">
        <f>K22+K23</f>
        <v>0</v>
      </c>
      <c r="L21" s="15"/>
      <c r="M21" s="16"/>
    </row>
    <row r="22" spans="1:16" ht="0.75" customHeight="1" x14ac:dyDescent="0.25">
      <c r="A22" s="64"/>
      <c r="B22" s="65"/>
      <c r="C22" s="71"/>
      <c r="D22" s="72"/>
      <c r="E22" s="72"/>
      <c r="F22" s="73"/>
      <c r="G22" s="36"/>
      <c r="H22" s="36"/>
      <c r="I22" s="36"/>
      <c r="J22" s="36"/>
      <c r="K22" s="36"/>
      <c r="L22" s="56"/>
      <c r="M22" s="57"/>
    </row>
    <row r="23" spans="1:16" ht="113.25" customHeight="1" x14ac:dyDescent="0.25">
      <c r="A23" s="64">
        <v>10</v>
      </c>
      <c r="B23" s="65" t="s">
        <v>54</v>
      </c>
      <c r="C23" s="71" t="s">
        <v>27</v>
      </c>
      <c r="D23" s="72"/>
      <c r="E23" s="72"/>
      <c r="F23" s="73"/>
      <c r="G23" s="36">
        <v>131624.04</v>
      </c>
      <c r="H23" s="36">
        <v>83769</v>
      </c>
      <c r="I23" s="36">
        <v>0</v>
      </c>
      <c r="J23" s="36">
        <v>0</v>
      </c>
      <c r="K23" s="36"/>
      <c r="L23" s="56" t="s">
        <v>29</v>
      </c>
      <c r="M23" s="56" t="s">
        <v>28</v>
      </c>
    </row>
    <row r="24" spans="1:16" ht="17.25" customHeight="1" x14ac:dyDescent="0.25">
      <c r="A24" s="3"/>
      <c r="B24" s="9"/>
      <c r="C24" s="4"/>
      <c r="D24" s="5"/>
      <c r="E24" s="5"/>
      <c r="F24" s="5"/>
      <c r="G24" s="6"/>
      <c r="H24" s="8"/>
      <c r="I24" s="7"/>
      <c r="J24" s="7"/>
      <c r="K24" s="7"/>
      <c r="L24" s="10"/>
      <c r="M24" s="11"/>
    </row>
    <row r="25" spans="1:16" ht="17.25" customHeight="1" x14ac:dyDescent="0.3">
      <c r="A25" s="22"/>
      <c r="B25" s="14" t="s">
        <v>39</v>
      </c>
      <c r="C25" s="80"/>
      <c r="D25" s="81"/>
      <c r="E25" s="81"/>
      <c r="F25" s="82"/>
      <c r="G25" s="41">
        <f>G26+H27+G28+G29+G27</f>
        <v>910064</v>
      </c>
      <c r="H25" s="42">
        <f>H26+H27+H28+H29</f>
        <v>542649</v>
      </c>
      <c r="I25" s="42">
        <f>I26+I27+I28+I29</f>
        <v>367415</v>
      </c>
      <c r="J25" s="42">
        <f>J26+J27+J28+J29</f>
        <v>0</v>
      </c>
      <c r="K25" s="42">
        <f>K26+K27+K28+K29</f>
        <v>0</v>
      </c>
      <c r="L25" s="15"/>
      <c r="M25" s="16"/>
      <c r="N25" s="47"/>
      <c r="P25" t="s">
        <v>23</v>
      </c>
    </row>
    <row r="26" spans="1:16" ht="114.75" x14ac:dyDescent="0.25">
      <c r="A26" s="35">
        <v>11</v>
      </c>
      <c r="B26" s="65" t="s">
        <v>11</v>
      </c>
      <c r="C26" s="71" t="s">
        <v>13</v>
      </c>
      <c r="D26" s="72"/>
      <c r="E26" s="72"/>
      <c r="F26" s="73"/>
      <c r="G26" s="36">
        <f>H26+I26+J26+K26</f>
        <v>910064</v>
      </c>
      <c r="H26" s="36">
        <v>542649</v>
      </c>
      <c r="I26" s="36">
        <v>367415</v>
      </c>
      <c r="J26" s="36"/>
      <c r="K26" s="36">
        <v>0</v>
      </c>
      <c r="L26" s="66" t="s">
        <v>9</v>
      </c>
      <c r="M26" s="57" t="s">
        <v>10</v>
      </c>
    </row>
    <row r="27" spans="1:16" ht="1.5" customHeight="1" x14ac:dyDescent="0.25">
      <c r="A27" s="35"/>
      <c r="B27" s="44"/>
      <c r="C27" s="71"/>
      <c r="D27" s="72"/>
      <c r="E27" s="72"/>
      <c r="F27" s="73"/>
      <c r="G27" s="2"/>
      <c r="H27" s="36"/>
      <c r="I27" s="36"/>
      <c r="J27" s="36"/>
      <c r="K27" s="36"/>
      <c r="L27" s="46"/>
      <c r="M27" s="43"/>
    </row>
    <row r="28" spans="1:16" hidden="1" x14ac:dyDescent="0.25">
      <c r="A28" s="35"/>
      <c r="B28" s="44"/>
      <c r="C28" s="74"/>
      <c r="D28" s="75"/>
      <c r="E28" s="75"/>
      <c r="F28" s="76"/>
      <c r="G28" s="36"/>
      <c r="H28" s="36"/>
      <c r="I28" s="36"/>
      <c r="J28" s="36"/>
      <c r="K28" s="36"/>
      <c r="L28" s="45"/>
      <c r="M28" s="43"/>
    </row>
    <row r="29" spans="1:16" x14ac:dyDescent="0.25">
      <c r="A29" s="35"/>
      <c r="B29" s="40"/>
      <c r="C29" s="74"/>
      <c r="D29" s="75"/>
      <c r="E29" s="75"/>
      <c r="F29" s="76"/>
      <c r="G29" s="36"/>
      <c r="H29" s="39"/>
      <c r="I29" s="36"/>
      <c r="J29" s="36"/>
      <c r="K29" s="36"/>
      <c r="L29" s="38"/>
      <c r="M29" s="37"/>
    </row>
    <row r="30" spans="1:16" x14ac:dyDescent="0.25">
      <c r="A30" s="3"/>
      <c r="B30" s="9"/>
      <c r="C30" s="4"/>
      <c r="D30" s="5"/>
      <c r="E30" s="5"/>
      <c r="F30" s="5"/>
      <c r="G30" s="6"/>
      <c r="H30" s="8"/>
      <c r="I30" s="7"/>
      <c r="J30" s="7"/>
      <c r="K30" s="7"/>
      <c r="L30" s="10"/>
      <c r="M30" s="11"/>
    </row>
    <row r="31" spans="1:16" ht="16.5" x14ac:dyDescent="0.3">
      <c r="A31" s="22"/>
      <c r="B31" s="14" t="s">
        <v>42</v>
      </c>
      <c r="C31" s="80"/>
      <c r="D31" s="81"/>
      <c r="E31" s="81"/>
      <c r="F31" s="82"/>
      <c r="G31" s="41">
        <f>G32</f>
        <v>2618564</v>
      </c>
      <c r="H31" s="42">
        <f>H32</f>
        <v>2319586</v>
      </c>
      <c r="I31" s="42">
        <f>I32</f>
        <v>298978</v>
      </c>
      <c r="J31" s="42">
        <f>J32+J33+J34</f>
        <v>0</v>
      </c>
      <c r="K31" s="42">
        <f>K32+K33+K34</f>
        <v>0</v>
      </c>
      <c r="L31" s="15"/>
      <c r="M31" s="16"/>
    </row>
    <row r="32" spans="1:16" ht="114.75" x14ac:dyDescent="0.25">
      <c r="A32" s="35">
        <v>12</v>
      </c>
      <c r="B32" s="67" t="s">
        <v>14</v>
      </c>
      <c r="C32" s="71" t="s">
        <v>17</v>
      </c>
      <c r="D32" s="72"/>
      <c r="E32" s="72"/>
      <c r="F32" s="73"/>
      <c r="G32" s="36">
        <v>2618564</v>
      </c>
      <c r="H32" s="36">
        <v>2319586</v>
      </c>
      <c r="I32" s="36">
        <f>G32-H32</f>
        <v>298978</v>
      </c>
      <c r="J32" s="36">
        <v>0</v>
      </c>
      <c r="K32" s="36">
        <v>0</v>
      </c>
      <c r="L32" s="66" t="s">
        <v>16</v>
      </c>
      <c r="M32" s="57" t="s">
        <v>10</v>
      </c>
    </row>
    <row r="33" spans="1:14" x14ac:dyDescent="0.25">
      <c r="A33" s="3"/>
      <c r="B33" s="9"/>
      <c r="C33" s="4"/>
      <c r="D33" s="5"/>
      <c r="E33" s="5"/>
      <c r="F33" s="5"/>
      <c r="G33" s="6"/>
      <c r="H33" s="8"/>
      <c r="I33" s="7"/>
      <c r="J33" s="7"/>
      <c r="K33" s="7"/>
      <c r="L33" s="10"/>
      <c r="M33" s="11"/>
    </row>
    <row r="34" spans="1:14" ht="16.5" x14ac:dyDescent="0.3">
      <c r="A34" s="22"/>
      <c r="B34" s="14" t="s">
        <v>43</v>
      </c>
      <c r="C34" s="80"/>
      <c r="D34" s="81"/>
      <c r="E34" s="81"/>
      <c r="F34" s="82"/>
      <c r="G34" s="41">
        <f>G35</f>
        <v>81312</v>
      </c>
      <c r="H34" s="42">
        <f>H35</f>
        <v>48703</v>
      </c>
      <c r="I34" s="42"/>
      <c r="J34" s="42"/>
      <c r="K34" s="42"/>
      <c r="L34" s="15"/>
      <c r="M34" s="16"/>
    </row>
    <row r="35" spans="1:14" ht="153" x14ac:dyDescent="0.25">
      <c r="A35" s="35">
        <v>13</v>
      </c>
      <c r="B35" s="53" t="s">
        <v>58</v>
      </c>
      <c r="C35" s="71" t="s">
        <v>25</v>
      </c>
      <c r="D35" s="72"/>
      <c r="E35" s="72"/>
      <c r="F35" s="73"/>
      <c r="G35" s="68">
        <v>81312</v>
      </c>
      <c r="H35" s="68">
        <v>48703</v>
      </c>
      <c r="I35" s="68">
        <v>0</v>
      </c>
      <c r="J35" s="36">
        <v>0</v>
      </c>
      <c r="K35" s="36">
        <v>0</v>
      </c>
      <c r="L35" s="66" t="s">
        <v>26</v>
      </c>
      <c r="M35" s="57" t="s">
        <v>22</v>
      </c>
    </row>
    <row r="36" spans="1:14" x14ac:dyDescent="0.25">
      <c r="A36" s="3"/>
      <c r="B36" s="4"/>
      <c r="C36" s="4"/>
      <c r="D36" s="5"/>
      <c r="E36" s="5"/>
      <c r="F36" s="5"/>
      <c r="G36" s="6"/>
      <c r="H36" s="8"/>
      <c r="I36" s="7"/>
      <c r="J36" s="7"/>
      <c r="K36" s="7"/>
      <c r="L36" s="10"/>
      <c r="M36" s="11"/>
    </row>
    <row r="37" spans="1:14" ht="33" x14ac:dyDescent="0.3">
      <c r="A37" s="22"/>
      <c r="B37" s="48" t="s">
        <v>44</v>
      </c>
      <c r="C37" s="80"/>
      <c r="D37" s="81"/>
      <c r="E37" s="81"/>
      <c r="F37" s="82"/>
      <c r="G37" s="41">
        <f>G38</f>
        <v>7498811.4199999999</v>
      </c>
      <c r="H37" s="42">
        <f>H38</f>
        <v>3156524.0900000003</v>
      </c>
      <c r="I37" s="42">
        <f>I38</f>
        <v>2897139.44</v>
      </c>
      <c r="J37" s="42">
        <f>J38</f>
        <v>1445147.8900000001</v>
      </c>
      <c r="K37" s="42"/>
      <c r="L37" s="15"/>
      <c r="M37" s="16"/>
      <c r="N37" s="47"/>
    </row>
    <row r="38" spans="1:14" ht="76.5" x14ac:dyDescent="0.25">
      <c r="A38" s="35">
        <v>14</v>
      </c>
      <c r="B38" s="53" t="s">
        <v>45</v>
      </c>
      <c r="C38" s="74" t="s">
        <v>46</v>
      </c>
      <c r="D38" s="75"/>
      <c r="E38" s="75"/>
      <c r="F38" s="76"/>
      <c r="G38" s="69">
        <f>H38+I38+J38+K38</f>
        <v>7498811.4199999999</v>
      </c>
      <c r="H38" s="36">
        <v>3156524.0900000003</v>
      </c>
      <c r="I38" s="36">
        <v>2897139.44</v>
      </c>
      <c r="J38" s="36">
        <v>1445147.8900000001</v>
      </c>
      <c r="K38" s="36">
        <v>0</v>
      </c>
      <c r="L38" s="70" t="s">
        <v>47</v>
      </c>
      <c r="M38" s="57" t="s">
        <v>10</v>
      </c>
      <c r="N38" s="2"/>
    </row>
    <row r="39" spans="1:14" x14ac:dyDescent="0.25">
      <c r="A39" s="43"/>
      <c r="B39" s="40"/>
      <c r="C39" s="114"/>
      <c r="D39" s="115"/>
      <c r="E39" s="115"/>
      <c r="F39" s="115"/>
      <c r="G39" s="49"/>
      <c r="H39" s="50"/>
      <c r="I39" s="50"/>
      <c r="J39" s="50"/>
      <c r="K39" s="50"/>
      <c r="L39" s="38"/>
      <c r="M39" s="37"/>
    </row>
    <row r="40" spans="1:14" ht="17.25" thickBot="1" x14ac:dyDescent="0.35">
      <c r="A40" s="31"/>
      <c r="B40" s="14" t="s">
        <v>2</v>
      </c>
      <c r="C40" s="77"/>
      <c r="D40" s="78"/>
      <c r="E40" s="78"/>
      <c r="F40" s="79"/>
      <c r="G40" s="33">
        <f>G11+G21+G25+G31+G34+G37</f>
        <v>13178674.460000001</v>
      </c>
      <c r="H40" s="34">
        <f>H11+H21+H25+H31+H34+H37</f>
        <v>6950468.6400000006</v>
      </c>
      <c r="I40" s="34">
        <f>I11+I21+I25+I37</f>
        <v>4034326.44</v>
      </c>
      <c r="J40" s="34">
        <f>J11+J21+J31+J25+J37</f>
        <v>1529661.8900000001</v>
      </c>
      <c r="K40" s="34">
        <f>K21+K25+K11</f>
        <v>0</v>
      </c>
      <c r="L40" s="32"/>
      <c r="M40" s="12"/>
    </row>
    <row r="43" spans="1:14" ht="15" customHeight="1" x14ac:dyDescent="0.25">
      <c r="B43" s="113" t="s">
        <v>68</v>
      </c>
      <c r="C43" s="113"/>
      <c r="D43" s="113"/>
      <c r="E43" s="113"/>
      <c r="F43" s="113"/>
      <c r="G43" s="113"/>
      <c r="H43" s="113"/>
      <c r="I43" s="113"/>
      <c r="J43" s="113"/>
      <c r="K43" s="113"/>
      <c r="L43" s="113"/>
      <c r="M43" s="113"/>
    </row>
    <row r="44" spans="1:14" x14ac:dyDescent="0.25">
      <c r="B44" s="113"/>
      <c r="C44" s="113"/>
      <c r="D44" s="113"/>
      <c r="E44" s="113"/>
      <c r="F44" s="113"/>
      <c r="G44" s="113"/>
      <c r="H44" s="113"/>
      <c r="I44" s="113"/>
      <c r="J44" s="113"/>
      <c r="K44" s="113"/>
      <c r="L44" s="113"/>
      <c r="M44" s="113"/>
    </row>
    <row r="45" spans="1:14" x14ac:dyDescent="0.25">
      <c r="B45" s="113"/>
      <c r="C45" s="113"/>
      <c r="D45" s="113"/>
      <c r="E45" s="113"/>
      <c r="F45" s="113"/>
      <c r="G45" s="113"/>
      <c r="H45" s="113"/>
      <c r="I45" s="113"/>
      <c r="J45" s="113"/>
      <c r="K45" s="113"/>
      <c r="L45" s="113"/>
      <c r="M45" s="113"/>
    </row>
    <row r="46" spans="1:14" x14ac:dyDescent="0.25">
      <c r="B46" s="113"/>
      <c r="C46" s="113"/>
      <c r="D46" s="113"/>
      <c r="E46" s="113"/>
      <c r="F46" s="113"/>
      <c r="G46" s="113"/>
      <c r="H46" s="113"/>
      <c r="I46" s="113"/>
      <c r="J46" s="113"/>
      <c r="K46" s="113"/>
      <c r="L46" s="113"/>
      <c r="M46" s="113"/>
    </row>
    <row r="47" spans="1:14" x14ac:dyDescent="0.25">
      <c r="B47" s="113"/>
      <c r="C47" s="113"/>
      <c r="D47" s="113"/>
      <c r="E47" s="113"/>
      <c r="F47" s="113"/>
      <c r="G47" s="113"/>
      <c r="H47" s="113"/>
      <c r="I47" s="113"/>
      <c r="J47" s="113"/>
      <c r="K47" s="113"/>
      <c r="L47" s="113"/>
      <c r="M47" s="113"/>
    </row>
  </sheetData>
  <mergeCells count="44">
    <mergeCell ref="B43:M47"/>
    <mergeCell ref="C11:F11"/>
    <mergeCell ref="C13:F13"/>
    <mergeCell ref="C21:F21"/>
    <mergeCell ref="C14:F14"/>
    <mergeCell ref="C15:F15"/>
    <mergeCell ref="C38:F38"/>
    <mergeCell ref="C17:F17"/>
    <mergeCell ref="C18:F18"/>
    <mergeCell ref="C20:F20"/>
    <mergeCell ref="C22:F22"/>
    <mergeCell ref="C25:F25"/>
    <mergeCell ref="C26:F26"/>
    <mergeCell ref="C39:F39"/>
    <mergeCell ref="C16:F16"/>
    <mergeCell ref="C19:F19"/>
    <mergeCell ref="D1:M1"/>
    <mergeCell ref="A5:M5"/>
    <mergeCell ref="A4:M4"/>
    <mergeCell ref="B6:B8"/>
    <mergeCell ref="C6:F8"/>
    <mergeCell ref="M6:M8"/>
    <mergeCell ref="H6:H8"/>
    <mergeCell ref="I6:K6"/>
    <mergeCell ref="G6:G8"/>
    <mergeCell ref="A7:A8"/>
    <mergeCell ref="I7:I8"/>
    <mergeCell ref="J7:J8"/>
    <mergeCell ref="K7:K8"/>
    <mergeCell ref="D2:M2"/>
    <mergeCell ref="G3:K3"/>
    <mergeCell ref="L6:L8"/>
    <mergeCell ref="C9:F9"/>
    <mergeCell ref="C12:F12"/>
    <mergeCell ref="C31:F31"/>
    <mergeCell ref="C32:F32"/>
    <mergeCell ref="C34:F34"/>
    <mergeCell ref="C23:F23"/>
    <mergeCell ref="C35:F35"/>
    <mergeCell ref="C27:F27"/>
    <mergeCell ref="C28:F28"/>
    <mergeCell ref="C29:F29"/>
    <mergeCell ref="C40:F40"/>
    <mergeCell ref="C37:F37"/>
  </mergeCells>
  <phoneticPr fontId="8" type="noConversion"/>
  <pageMargins left="0.31496062992125984" right="0.31496062992125984" top="1.1417322834645669" bottom="0.35433070866141736" header="0.31496062992125984" footer="0.11811023622047245"/>
  <pageSetup paperSize="9" scale="66" fitToHeight="0" orientation="landscape" r:id="rId1"/>
  <headerFooter>
    <oddFooter>&amp;C&amp;P</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8.pielikums</vt:lpstr>
      <vt:lpstr>'8.pielikums'!Print_Titles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Velta Vekšina</dc:creator>
  <cp:lastModifiedBy>Uldis Ervalds</cp:lastModifiedBy>
  <cp:lastPrinted>2026-01-14T12:41:53Z</cp:lastPrinted>
  <dcterms:created xsi:type="dcterms:W3CDTF">2015-06-05T18:17:20Z</dcterms:created>
  <dcterms:modified xsi:type="dcterms:W3CDTF">2026-01-27T09:06:09Z</dcterms:modified>
</cp:coreProperties>
</file>