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Investīciju_programma_2025" sheetId="1" r:id="rId1"/>
  </sheets>
  <externalReferences>
    <externalReference r:id="rId2"/>
  </externalReferences>
  <definedNames>
    <definedName name="_08.210001">#REF!</definedName>
    <definedName name="_xlnm._FilterDatabase" localSheetId="0" hidden="1">Investīciju_programma_2025!$A$6:$K$60</definedName>
    <definedName name="DATORI">#REF!</definedName>
    <definedName name="Grāmatvedis">[1]Sheet2!$E$3:$E$5</definedName>
    <definedName name="INDEKSI">#REF!</definedName>
    <definedName name="invsetīcijas">#REF!</definedName>
    <definedName name="Koordinators">[1]Sheet2!$G$3:$G$18</definedName>
    <definedName name="Kristīne_Kūlīte">'[1]Projekti 2023'!#REF!</definedName>
    <definedName name="RICIBAS">#REF!</definedName>
    <definedName name="Statuss">[1]Sheet2!$C$2:$C$9</definedName>
    <definedName name="Summ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1" i="1" l="1"/>
  <c r="J60" i="1"/>
  <c r="J59" i="1"/>
  <c r="J58" i="1"/>
  <c r="J57" i="1"/>
  <c r="J56" i="1"/>
  <c r="J55" i="1"/>
  <c r="J54" i="1"/>
  <c r="J53" i="1"/>
  <c r="J52" i="1"/>
  <c r="J51" i="1"/>
  <c r="J50" i="1"/>
  <c r="J48" i="1"/>
  <c r="J47" i="1"/>
  <c r="J46" i="1" l="1"/>
  <c r="J17" i="1"/>
  <c r="G44" i="1"/>
  <c r="J45" i="1"/>
  <c r="J49" i="1"/>
  <c r="J8" i="1"/>
  <c r="J9" i="1"/>
  <c r="J10" i="1"/>
  <c r="J11" i="1"/>
  <c r="J13" i="1"/>
  <c r="J15" i="1"/>
  <c r="J16" i="1"/>
  <c r="J21" i="1"/>
  <c r="J37" i="1"/>
  <c r="J18" i="1"/>
  <c r="J19" i="1"/>
  <c r="J20" i="1"/>
  <c r="J23" i="1"/>
  <c r="J24" i="1"/>
  <c r="J25" i="1"/>
  <c r="J29" i="1"/>
  <c r="J30" i="1"/>
  <c r="J31" i="1"/>
  <c r="J32" i="1"/>
  <c r="J33" i="1"/>
  <c r="J34" i="1"/>
  <c r="J35" i="1"/>
  <c r="J36" i="1"/>
  <c r="J38" i="1"/>
  <c r="J39" i="1"/>
  <c r="J7" i="1"/>
  <c r="G22" i="1"/>
  <c r="J22" i="1" s="1"/>
  <c r="H22" i="1"/>
  <c r="G12" i="1"/>
  <c r="H12" i="1"/>
  <c r="J42" i="1"/>
  <c r="J41" i="1"/>
  <c r="J40" i="1"/>
  <c r="J27" i="1"/>
  <c r="J28" i="1"/>
  <c r="J26" i="1"/>
  <c r="G14" i="1"/>
  <c r="J14" i="1" s="1"/>
  <c r="G43" i="1"/>
  <c r="J43" i="1" s="1"/>
  <c r="J12" i="1" l="1"/>
  <c r="H61" i="1"/>
  <c r="J44" i="1"/>
  <c r="G61" i="1"/>
  <c r="J61" i="1"/>
</calcChain>
</file>

<file path=xl/sharedStrings.xml><?xml version="1.0" encoding="utf-8"?>
<sst xmlns="http://schemas.openxmlformats.org/spreadsheetml/2006/main" count="329" uniqueCount="161">
  <si>
    <t>Finansējuma avots</t>
  </si>
  <si>
    <t>Nr.p.k.</t>
  </si>
  <si>
    <t>Teritorija</t>
  </si>
  <si>
    <t>Projekta nosaukums</t>
  </si>
  <si>
    <t>Projekta veids</t>
  </si>
  <si>
    <t>Projekta plānotie darbības rezultāti un to rezultatīvie rādītāji (plānotās aktivitātes)</t>
  </si>
  <si>
    <t>Par projekta ieviešanu atbildīgā nodaļa,
struktūrvienība, 
iestāde</t>
  </si>
  <si>
    <t>JNP līdzfinansējums</t>
  </si>
  <si>
    <t>Aizņēmums</t>
  </si>
  <si>
    <t xml:space="preserve">Fondu projektu finansējums </t>
  </si>
  <si>
    <t xml:space="preserve">KOPĀ </t>
  </si>
  <si>
    <t>Cenas</t>
  </si>
  <si>
    <t>Cenu pagasta pašvaldības ceļa Pakalni - Pļavnieki pārbūve</t>
  </si>
  <si>
    <t>Transporta infrastruktūra/Atbalsts uzņēmējdarbībai</t>
  </si>
  <si>
    <t>ES</t>
  </si>
  <si>
    <t>Transporta infrastruktūra, t.sk. Apgaismojums</t>
  </si>
  <si>
    <t>Infrastruktūras pārvaldības nodaļa/Pagasta pārvalde</t>
  </si>
  <si>
    <t>Eleja</t>
  </si>
  <si>
    <t>Sociālo pakalpojumu infrastruktūra</t>
  </si>
  <si>
    <t>Elejas vidusskolas mājturības un tehnoloģiju darbnīcas energoefektivitātes paaugstināšana</t>
  </si>
  <si>
    <t>Energoefektivitāte</t>
  </si>
  <si>
    <t>Infrastruktūras  pārvaldības nodaļa/Izglītības pārvalde</t>
  </si>
  <si>
    <t xml:space="preserve">Elejas pagasta sporta kompleksa būvniecība </t>
  </si>
  <si>
    <t>Sporta infrastruktūra</t>
  </si>
  <si>
    <t>Infrastruktūras  pārvaldības nodaļa/Sporta centrs</t>
  </si>
  <si>
    <t>PB</t>
  </si>
  <si>
    <t>Vēstures mantojums - teritorija</t>
  </si>
  <si>
    <t>Infrastruktūras  pārvaldības nodaļa/Projektu nodaļa/Pagasta pārvalde</t>
  </si>
  <si>
    <t xml:space="preserve">Elejas muižas parka ziemeļu/rietumu daļas labiekārtošana
</t>
  </si>
  <si>
    <t xml:space="preserve">"Atklāj Zemgales un Žemaitijas zaļos noslēpumus/ Exploit Your Senses to Discover the Green Secrets of Zemgale and Žemaitija!/ Green Secrets" INTEREG LAT-LIT  projekta ietvaros
Projekta mērķis: veicināt kultūras un dabas mantojuma teritoriju pieejamību un iekļaušanu tūrismā, tūrisma pakalpojumu veidošanu, nodrošinot ilgtspējīgu teritorijas attīstību.
Projekta sākums - 01.02.2024.
 </t>
  </si>
  <si>
    <t>Glūda</t>
  </si>
  <si>
    <t>Izglītības iestāžu infrastruktūra</t>
  </si>
  <si>
    <t xml:space="preserve">Glūdas pagasta Nākotnes ciema ūdenssaimniecības pārbūve </t>
  </si>
  <si>
    <t>Ūdenssaimniecības attīstība</t>
  </si>
  <si>
    <t xml:space="preserve">Jaunu notekūdeņu attīrīšanas iekārtu izbūve.
Plānota jauna NAI izbūve z.gabalā 54520010149; 2,19 ha platībā. 
Nākotnes ciema notekūdeņu attīrīšanas iekārtu izbūve  notiek projekta "LIFE GoodWater – Latvijas upju baseinu apsaimniekošanas plānu ieviešana laba virszemes ūdens stāvokļa sasniegšanai” ietvaros (projekta Nr. LIFE18 IPE/LV/000014) </t>
  </si>
  <si>
    <t>Īpašuma pārvalde/Pagasta pārvalde/Projektu nodaļa</t>
  </si>
  <si>
    <t>Meliorācijas sistēmas atjaunošana Viesturciemā, Glūdas pagastā, Jelgavas novadā</t>
  </si>
  <si>
    <t>Meliorācijas sistēmu atjaunošana</t>
  </si>
  <si>
    <t>Infrastruktūras pārvaldības nodaļa</t>
  </si>
  <si>
    <t>Jaunsvirlauka</t>
  </si>
  <si>
    <t>Jaunsvirlaukas pagasta  transporta infrastruktūras attīstība</t>
  </si>
  <si>
    <t>DRN</t>
  </si>
  <si>
    <t>Kalnciems</t>
  </si>
  <si>
    <t>Kalnciema pagasta pašvaldības ceļa Izgāztuves ceļš pārbūve</t>
  </si>
  <si>
    <t>Lielplatone</t>
  </si>
  <si>
    <t>Lielplatones pagasta pašvaldības ceļa Līgo iela,  Līgo iela – Sili (Nr.3) pārbūve</t>
  </si>
  <si>
    <t>Lielplatones muižas baroneses guļamistabas un pirmā stāva trepju telpas(trepju) apdares atjaunošana.  1. kārtā  pirmā stāva trepju telpas(trepju) apdares atjaunošana, Nr. 24-06-CL08-C0LA19.2202-000001</t>
  </si>
  <si>
    <t>Līvbērze</t>
  </si>
  <si>
    <t>Līvbērzes pagasta pārvaldes ēkas  energoefektivitātes paaugstināšana</t>
  </si>
  <si>
    <t>Līvbērzes pagasta Aktivitāšu centrs " Līvbērze" , Ceriņu iela 2, Vārpa  energoefektivitātes paaugstināšana</t>
  </si>
  <si>
    <t>Ozolnieki</t>
  </si>
  <si>
    <t>SAC Zemgale telpu remonti</t>
  </si>
  <si>
    <t>Platone</t>
  </si>
  <si>
    <t>Platones pagasta  transporta infrastruktūras attīstība</t>
  </si>
  <si>
    <t>Infrastruktūras  pārvaldības nodaļa/Pagasta pārvalde</t>
  </si>
  <si>
    <t>Platones pagasta pašvaldības ceļa Zvaigznītes - Braču Brieži - Zaķi pārbūve</t>
  </si>
  <si>
    <t xml:space="preserve">Lielvircavas muižas katlu mājas rekonstrukcija - malkas apkures katlu nomaiņa uz granulu katlu </t>
  </si>
  <si>
    <t>Ēku apsaimniekošana</t>
  </si>
  <si>
    <t>Sesava</t>
  </si>
  <si>
    <t>Sesavas pagasta pašvaldības ceļa Eleja – Bauskas šos. – Staltie pārbūve, 1.daļa.</t>
  </si>
  <si>
    <t>Sesavas pagasta pašvaldības ceļa Eleja – Bauskas šos. – Staltie pārbūve, 2.daļa.</t>
  </si>
  <si>
    <t>Sesavas pagasta pašvaldības ceļa Eleja – Bauskas šos. – Staltie pārbūve, 3.daļa</t>
  </si>
  <si>
    <t>Sesavas pagasta pašvaldības ceļa Strautnieki – Jušķēni pārbūve.</t>
  </si>
  <si>
    <t>Sesavas pagasta pašvaldības ceļa Klāvi – Zīles (Nr.41) pārbūve</t>
  </si>
  <si>
    <t>Valgunde</t>
  </si>
  <si>
    <t>Valgundes pagasta ēkas energoefektivitātes paaugstināšana</t>
  </si>
  <si>
    <t>Koplietošanas meliorācijas sistēmas atjaunošana gar pašvaldības ceļu “Induļi-Skaistlauki” Valgundē, Valgundes pagastā, Jelgavas novadā</t>
  </si>
  <si>
    <t>Vilce</t>
  </si>
  <si>
    <t xml:space="preserve">Vilces muižas kalpu ēkas energoefektivitātes paaugstināšana </t>
  </si>
  <si>
    <t>Vilces pagasta pašvaldības ceļa Kalnrozes – Augstkalnes ceļš – pārbūve</t>
  </si>
  <si>
    <t>Vilces pagasta pašvaldības ceļa Vilces dzirnavas – Augstkalnes pagasts pārbūve</t>
  </si>
  <si>
    <t>Vilces pagasta pašvaldības ceļa Vaiteņu krustojums - Bandenieki pārbūve</t>
  </si>
  <si>
    <t>Vircava</t>
  </si>
  <si>
    <t>Zaļenieki</t>
  </si>
  <si>
    <t>Zaļenieku pagasta kultūras nama  energoefektivitātes paaugstināšana, restaurācija, teritorijas labiekārtošana</t>
  </si>
  <si>
    <t>Infrastruktūras pārvaldības nodaļa/Kultūras pārvalde/Pagasta pārvalde</t>
  </si>
  <si>
    <t>Zaļenieku pagasta  transporta infrastruktūras attīstība</t>
  </si>
  <si>
    <t>Zaļenieku pagasta pašvaldības ceļu Tērvetes šoseja – Baloži – Kalnamačas – 2.nodaļas darbnīcas (Nr.12) un Abgunstes skola – Rožlauki – Zanderi (Nr.28) pārbūve</t>
  </si>
  <si>
    <t>Zaļenieku pagasta pašvaldības ceļa Tērvetes šoseja – Baloži – Kalnamačas – 2.nodaļas darbnīcas (Nr.12) pārbūve, 1.daļa</t>
  </si>
  <si>
    <t>Zaļenieku pagasta pašvaldības ceļa Tērvetes šoseja – Baloži – Kalnamačas – 2.nodaļas darbnīcas (Nr.12) pārbūve, 2.daļa.</t>
  </si>
  <si>
    <t>Novads</t>
  </si>
  <si>
    <t>Pašvaldību funkciju īstenošanai un  pakalpojumu sniegšanai nepieciešamo bezemisiju transportlīdzekļu iegāde</t>
  </si>
  <si>
    <t>Pašvaldības pakalpojumu pilnveidošana</t>
  </si>
  <si>
    <t>Jaunsvirlauka\Vircava</t>
  </si>
  <si>
    <t>Viedās pašvaldības attīstība Aizkraukles, Bauskas un Jelgavas novadā, ieviešot viedus risinājumus pašvaldību ēkās pašvaldības autonomo funkciju nodrošināšanā</t>
  </si>
  <si>
    <t>Pavisam kopā</t>
  </si>
  <si>
    <t xml:space="preserve">Jaunas sporta infrastruktūras vietas izveidošana.
2025.gadā pārejošās līguma saistības par būvprojekta izstrādi
</t>
  </si>
  <si>
    <t>Granulu apkures katla  ierīkošana Lielvircavas muižā, kurā šobrīd darbojas Vircavas pamatskolas Lielvircavas filiāles bērnudārza grupa, Lielvircavas muižas tūrisma punkts un privātā izglītības iestāde SIA Sajūtu māja. Ņemot vērā katras iestādes atšķirīgo darba laiku un specifiku, nepieciešama apkures sistēmas regulēšanas iespēja, kuru nenodrošina esošā apkures sistēma.
2025.gadā plānots būvprojekta izstrāde.</t>
  </si>
  <si>
    <t>Ēkas energoefektivitātes paaugstināšana t.sk. jumta seguma, fasādes atjaunošana, notekcauruļu nomaiņa, bēniņu siltināšana
(Vilces bibliotēka, pasts, doktorāts, pakalpojumu centrs)     
2025.gadā pārejošās līguma saistības par būvprojekta izstrādi</t>
  </si>
  <si>
    <t>Kompleksa ēku energoefektivitātes paaugstināšana, restaurācija, t.sk. fasādes renovācija, bēniņu apkures sistēmas atjaunošana, zibens aizsardzības sistēmas uzstādīšana un elektrības sistēmas sakārtošana u.c., 
2025.gadā pārejošās līguma saistības par būvdarbiem</t>
  </si>
  <si>
    <t>ACF</t>
  </si>
  <si>
    <t>Infrastruktūra uzņēmējdarbības atbalstam</t>
  </si>
  <si>
    <t>ES/ACF</t>
  </si>
  <si>
    <t xml:space="preserve">Ceļa pārbūve ar cietā (asfaltbetona) seguma izbūvi - projektēšana, būvniecība, būvuzraudzība.
Realizācija ES fondu finansējums - atbalsta mērķa Atbalsts uzņēmējdarbībai nepieciešamās publiskās infrastruktūras attīstībai, veicinot pāreju uz klimatneitrālu ekonomiku” uz 5.1.1.1. pasākuma “Infrastruktūra uzņēmējdarbības atbalstam”  ietvaros.
</t>
  </si>
  <si>
    <t xml:space="preserve">Projekts CFLA 1.2.1.3.i. pasākumam “Pašvaldību ēku un infrastruktūras uzlabošana, veicinot pāreju uz atjaunojamo energoresursu tehnoloģiju izmantošanu un uzlabojot energoefektivitāte” -  Elejas vidusskolas mājturības un tehnoloģiju darbnīcas telpu atjaunošana un energoefektivitātes paaugstināšana, Nr. 2.1.1.6/1/24/I/001
</t>
  </si>
  <si>
    <t xml:space="preserve">Projekts CFLA 1.2.1.3.i. pasākumā “Pašvaldību ēku un infrastruktūras uzlabošana, veicinot pāreju uz atjaunojamo energoresursu tehnoloģiju izmantošanu un uzlabojot energoefektivitāte” - Jelgavas novada Līvbērzes pagasta pārvaldes ēkas energoefektivitātes paaugstināšana, 1.2.1.3.i.0/1/23/A/CFLA/052
</t>
  </si>
  <si>
    <t xml:space="preserve">Projekts CFLA 1.2.1.3.i. pasākumā “Pašvaldību ēku un infrastruktūras uzlabošana, veicinot pāreju uz atjaunojamo energoresursu tehnoloģiju izmantošanu un uzlabojot energoefektivitāte” - Jelgavas novada Līvbērzes pagasta aktivitāšu centra “Līvbērze” energoefektivitātes paaugstināšana, Nr. 1.2.1.3.i.0/1/23/A/CFLA/051
</t>
  </si>
  <si>
    <t xml:space="preserve">Projekts CFLA 1.2.1.3.i. pasākumā “Pašvaldību ēku un infrastruktūras uzlabošana, veicinot pāreju uz atjaunojamo energoresursu tehnoloģiju izmantošanu un uzlabojot energoefektivitāte” -
Jelgavas novada Valgundes pagasta pārvaldes ēkas energoefektivitātes paaugstināšana, Nr. 1.2.1.3.i.0/1/23/A/CFLA/050 </t>
  </si>
  <si>
    <t xml:space="preserve">Bezemisiju autobusa iegādes un uzlādes stacijas izbūve
Noslēgta vienošanās par projekta īstenošanu Nr. 3.1.1.6.i.0/1/23/A/CFLA/013 “Bezemisiju transportlīdzekļa iegāde izglītojamo mobilitātes un skolu tīkla sasniedzamības nodrošināšanai Jelgavas novadā” </t>
  </si>
  <si>
    <t>Infrastruktūras  pārvaldības nodaļa/Pagasta pārvalde/ Izglītības pārvalde</t>
  </si>
  <si>
    <t>Izglītības iestāžu infrastruktūras pilnveide un aprīkošana Jelgavas novada pašvaldībā Vircava, Staļģene</t>
  </si>
  <si>
    <t>Izglītības iestāžu infrastruktūras pilnveide un aprīkošana Jelgavas novada pašvaldībā, Nr. 3.1.1.5.i.0/1/24/I/CFLA/002 - iesaistītās skolas Vircava, Staļģene</t>
  </si>
  <si>
    <t>Jelgavas novada pašvaldības Lielplatones pamatskolas – atbalsta centra infrastruktūras un mācību vides pilnveide efektīvas, kvalitatīvas un mūsdienīgas speciālās izglītības īstenošanai</t>
  </si>
  <si>
    <t>Jelgavas novada pašvaldības Lielplatones pamatskolas – atbalsta centra infrastruktūras un mācību vides pilnveide efektīvas, kvalitatīvas un mūsdienīgas speciālās izglītības īstenošanai, Nr. 4.2.1.3/1/24/I/006
2025.gadā būvprojektu izstrāde</t>
  </si>
  <si>
    <t>Pasākuma mērķis ir veicināt viedo pašvaldību attīstību, ieviešot viedus risinājumus pašvaldību autonomo funkciju un no tām izrietošu pārvaldes uzdevumu izpildes nodrošināšanā. Projekta galvenās darbības:
-	siltummezglu modernizēšana un telpu temperatūras regulēšanas iekārtu uzstādīšana, kas saistīta ar viedā risinājuma ieviešanu pašvaldības ēkās;
-	inovatīvā risinājuma iegāde, tā attīstīšana un mākslīgā intelekta integrēšana, kas atbildēs par siltummezgla attālinātu regulāciju, vadoties pēc iekštelpu gaisa temperatūras. (16 ēkas)</t>
  </si>
  <si>
    <t>Saimnieciskā nodrošinājuma nodaļa/Izglītības pārvalde</t>
  </si>
  <si>
    <t>Līvbērzes sporta bāze - strītbola laukums, Nr. 24-06-CL08-C0LA19.2201-000002 
Izveidot strītbola laukumu Līvbērzes pagasta Vārpas ciemā, nodrošinot iedzīvotājiem apstākļus aktīvai atpūtai un sportam, veicinot vietējās teritorijas sakārtošanu, lai uzlabotu pakalpojumu pieejamību, kvalitāti un sabiedrisko aktivitāšu dažādošanu</t>
  </si>
  <si>
    <t>Strītbola laukuma izveide Līvbērzes pagasta Vārpas ciemā</t>
  </si>
  <si>
    <t>Infrastruktūras  pārvaldības nodaļa/Projektu nodaļa/Sporta pārvalde</t>
  </si>
  <si>
    <t>Strītbola laukuma izveide Vircavas pagasta Mazlauku ciemā</t>
  </si>
  <si>
    <t>Vircavas sporta bāze - strītbola laukums, Nr. 24-06-CL08-C0LA19.2201-000001 
Izveidot strītbola laukumu Līvbērzes pagasta Vārpas ciemā, nodrošinot iedzīvotājiem apstākļus aktīvai atpūtai un sportam, veicinot vietējās teritorijas sakārtošanu, lai uzlabotu pakalpojumu pieejamību, kvalitāti un sabiedrisko aktivitāšu dažādošanu</t>
  </si>
  <si>
    <t>Infrastruktūras  pārvaldības nodaļa/Pagasta pārvalde/Projektu nodaļa</t>
  </si>
  <si>
    <t xml:space="preserve">Lielplatones muižas pirmā stāva kāpņu atjaunošana, uzlabojot un nodrošinot muižas pieejamību un veicinot aktīvāku iesaisti tūrisma attīstībā.
Pārejošās līgumsaistības </t>
  </si>
  <si>
    <t>Teritoriju labiekārtošana</t>
  </si>
  <si>
    <t>Apgaismojuma izbūve PumpTrack trasei un kalnam Ozolnieku pagastā</t>
  </si>
  <si>
    <t>Apgaismojuma izbūve PumpTrack trasei un kalnam, Nr. 24-06-CL08-C0LA19.2201-000003 
Apgaismojuma izbūve PumpTrack trasei un kalnam Ozolnieku pagastā, tādējādi nodrošinot iedzīvotājiem un apmeklētājiem veselīgu brīvā laika pavadīšanas iespēju pieejamību un piemērotus apstākļus drošai aktīvai atpūtai tumšajā diennakts laikā</t>
  </si>
  <si>
    <r>
      <t xml:space="preserve">SAC Zemgale telpu remonts:
1) 2024.gadā izstrādāts būvprojekts par SAC Zemgale B korpusa gaiteņu remontu 1. un 2.stāvam.
2025.gadā plānoti būvdarbi - 1.stāva B korpusa gaiteņu remonts 277000EUR. </t>
    </r>
    <r>
      <rPr>
        <b/>
        <sz val="9"/>
        <rFont val="Arial"/>
        <family val="2"/>
        <charset val="186"/>
      </rPr>
      <t xml:space="preserve">Plānots kā prioritārais aizņēmums </t>
    </r>
    <r>
      <rPr>
        <sz val="9"/>
        <rFont val="Arial"/>
        <family val="2"/>
        <charset val="186"/>
      </rPr>
      <t xml:space="preserve">
2026.gadā plānoti būvdarbi- 2.stāva B korpusa gaiteņu remonts 257000EUR
2) 2025.gadā plānots B korpusa fasādes atsevišķu fragmentu remonts, WC remonts un A korpusu koridoru kapitālā remonta projektēšana 65107EUR</t>
    </r>
  </si>
  <si>
    <t xml:space="preserve">2024.gadā izstrādāts būvprojekts, 2025.gadā plānoti būvdarbi
Plānots aizņēmums meliorācijas sistēmu sakārtošanai
</t>
  </si>
  <si>
    <t>Infrastruktūras pārvaldības nodaļa/Projektu nodaļa/Pāgasta pārvalde</t>
  </si>
  <si>
    <t>Pašvaldības izglītības pakalpojumu pilnveidošana</t>
  </si>
  <si>
    <t>2024.gadā izstrādāts būvprojekts, 2025.gadā plānoti būvdarbi meliorācijas sistēmas atjaunošana</t>
  </si>
  <si>
    <t xml:space="preserve">Ceļa pārbūve ar cietā (asfaltbetona) seguma izbūvi - projektēšana, būvniecība, būvuzraudzība.
Realizācija ES fondu finansējums - atbalsta mērķa 6.1.1.3.pasākuma “Atbalsts uzņēmējdarbībai nepieciešamās publiskās infrastruktūras attīstībai, veicinot pāreju uz klimatneitrālu ekonomiku” ietvaros
</t>
  </si>
  <si>
    <t>Infrastruktūras pārvaldības nodaļa/Projektu nodaļa/Izglītības pārvalde</t>
  </si>
  <si>
    <t>Infrastruktūras pārvaldības nodaļa/Projektu nodaļa/Pagasta pārvalde</t>
  </si>
  <si>
    <t xml:space="preserve">Jaunas piebūves izveide pie Ozolnieku vidusskolas ēkas </t>
  </si>
  <si>
    <t>Jaunas piebūves izveide pie Ozolnieku vidusskolas ēkas 
2025.gadā paredzēts uzsākt būvprojekta izstrādi</t>
  </si>
  <si>
    <t>Transporta infrastruktūra</t>
  </si>
  <si>
    <t>PB/ACF</t>
  </si>
  <si>
    <t>Ozolnieku pagasta Skolas ielas seguma atjaunošana</t>
  </si>
  <si>
    <t>Cenu pagasta ceļa Brankas - Tiltiņi asfalta seguma atjaunošana
2025.gadā paredzēts  - būvprojekta izstrāde un secīgi būvdarbi, līdzfinansējums paredzēts no VB ACF finansējuma</t>
  </si>
  <si>
    <t>Ozolnieku pagasta Skolas ielas seguma atjaunošana - posmā no Skolas ielas 4b līdz Ozolnieku vidusskolai
2025.gadā paredzēts uzsākt būvprojekta izstrādi, līdzfinansējums paredzēts no VB ACF finansējuma</t>
  </si>
  <si>
    <t>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Būvdarbi ES fondu un PB finansējum</t>
  </si>
  <si>
    <t>Cenu pagasta  transporta infrastruktūras attīstība</t>
  </si>
  <si>
    <t>Glūdas pagasta  transporta infrastruktūras attīstība</t>
  </si>
  <si>
    <t>Apvienotā gājēju un veloceliņa, un ielas apgaismojuma izbūve Skolas ielā, Nākotnes ciemā, posmā no pašvaldības ceļa Nākotne - Dārznieki līdz Tomsona ielai"
Kopējās būvdarbu izmaksas 671339EUR</t>
  </si>
  <si>
    <t>Parka ielas seguma atjaunošana, Branku ciemā
Kopējās būvdarbu izmaksas 151297EUR</t>
  </si>
  <si>
    <t xml:space="preserve">Gājēju celiņa un apgaismojuma izbūve Jaunsvirlaukas pagastā gar Valsts reģionālo autoceļu P94 no Staļģenes līdz Emburgai  2025.gadā pārejošās līguma saistības par būvprojekta izstrādi
Kopējās būvdarbu izmaksas 535329EUR
</t>
  </si>
  <si>
    <t>Kalnciema pagasta  transporta infrastruktūras attīstība</t>
  </si>
  <si>
    <t>1.Seguma atjaunošana Saules ielā, Dzirnieku ciemā (147335EUR)                                                                           
2.Seguma atjaunošana Ievu ielā, Dzirnieku ciemā (127632EUR)
3.Seguma atjaunošana Ceriņu ielā, Dzirnieku ciemā (121286EUR)                                                               
4.Seguma atjaunošana Ceļmalas ielā, Dzirnieku ciemā (91558EUR)                                                            
5.Asfaltbetona seguma izbūve Alkšņu ielā, Dzirnieku ciemā (83294EUR)
Kopējās būvdarbu izmaksas 571105EUR</t>
  </si>
  <si>
    <t>Gājēju un veloceliņa un ielu apgaismojuma izbūve Ausekļa ielā, Lielvircavas ciemā
2025.gadā pārejošās līguma saistīb 586957EUR</t>
  </si>
  <si>
    <t>Gājēju celiņa un ielas apgaismojuma atjaunošana Centra ielā, Zaļeniekos
2025.gadā pārejošās līguma saistības par būvprojekta izstrādi
Kopējās būvdarbu izmaksas 380184EUR</t>
  </si>
  <si>
    <t>1.Seguma atjaunošana Jaunības ielā, Kalnciemā (92064EUR)
2.Seguma atjaunošana Draudzības ielā, Kalnciemā (163462EUR)
Kopējās būvdarbu izmaksas 255526EUR</t>
  </si>
  <si>
    <t>1.Seguma atjaunošana Kveldes ielā  (44333EUR)                            
2.Seguma atjaunošana ceļam Dzelzceļa pārbrauktuve - "Austrumi" (53519EUR)
Kopējās būvdarbu izmaksas 97852EUR</t>
  </si>
  <si>
    <t>Salgale</t>
  </si>
  <si>
    <t>Salgales pagasta  transporta infrastruktūras attīstība</t>
  </si>
  <si>
    <t xml:space="preserve">1.Asfaltbetona seguma un ielu apgaismojuma izbūve Meža ielā, Garozas ciemā (118545EUR)                                            
2.Asfaltbetona seguma un ielu apgaismojuma izbūve Krasta ielā, Garozas ciemā (360995EUR)
Kopējās būvdarbu izmaksas 479540EUR
</t>
  </si>
  <si>
    <t>Sesavas pagasta  transporta infrastruktūras attīstība</t>
  </si>
  <si>
    <t>1. Seguma atjaunošana Dārza iela - Buķi, Sesava (896256EUR)                                                                                     
2.Bērvircavas ciema, Upes ielas gājēju ietves izbūve posmā no Upes ielas 31 līdz Tūju ielai (108484EUR)
Kopējās būvdarbu izmaksas 1001740EUR</t>
  </si>
  <si>
    <t>Svēte</t>
  </si>
  <si>
    <t>Svētes pagasta  transporta infrastruktūras attīstība</t>
  </si>
  <si>
    <t>Muzikantu ielas seguma atjaunošana Jēkabnieku ciemā
Kopējās būvdarbu izmaksas 191074EUR</t>
  </si>
  <si>
    <t>Valgundes pagasta  transporta infrastruktūras attīstība</t>
  </si>
  <si>
    <t>Rīgas ielas seguma atjaunošana posmā no Valsts galvenā autoceļa A9 līdz DUS “Astarte” Tīreļu ciemā
Kopējās būvdarbu izmaksas 125533EUR</t>
  </si>
  <si>
    <t>Vilces pagasta  transporta infrastruktūras attīstība</t>
  </si>
  <si>
    <t>Asfaltbetona seguma izbūve uz pašvaldības autoceļa Kalnrozes - Valdeikas
Kopējās būvdarbu izmaksas 208099EUR</t>
  </si>
  <si>
    <t>Vircavas pagasta  transporta infrastruktūras attīstība</t>
  </si>
  <si>
    <t>Parka ielas seguma atjaunošana Oglaines ciemā
Kopējās būvdarbu izmaksas 502057EUR</t>
  </si>
  <si>
    <t>Jelgavas novada pašvaldības investīciju programma 2025. gadam</t>
  </si>
  <si>
    <t>5. pielikums</t>
  </si>
  <si>
    <t>Jelgavas novada pašvaldības 2025. gada 18. februāra</t>
  </si>
  <si>
    <t>saistošajiem noteikumiem Nr. 3</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</si>
</sst>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Aptos Narrow"/>
      <family val="2"/>
      <charset val="186"/>
      <scheme val="minor"/>
    </font>
    <font>
      <sz val="11"/>
      <color theme="1"/>
      <name val="Aptos Narrow"/>
      <family val="2"/>
      <charset val="186"/>
      <scheme val="minor"/>
    </font>
    <font>
      <sz val="10"/>
      <name val="Arial"/>
      <family val="2"/>
      <charset val="186"/>
    </font>
    <font>
      <sz val="11"/>
      <color theme="1"/>
      <name val="Aptos Narrow"/>
      <family val="2"/>
      <scheme val="minor"/>
    </font>
    <font>
      <b/>
      <sz val="11"/>
      <name val="Arial"/>
      <family val="2"/>
      <charset val="186"/>
    </font>
    <font>
      <sz val="9"/>
      <name val="Arial"/>
      <family val="2"/>
      <charset val="186"/>
    </font>
    <font>
      <b/>
      <sz val="9"/>
      <name val="Arial"/>
      <family val="2"/>
      <charset val="186"/>
    </font>
    <font>
      <sz val="9"/>
      <color theme="1"/>
      <name val="Arial"/>
      <family val="2"/>
      <charset val="186"/>
    </font>
    <font>
      <b/>
      <sz val="10"/>
      <name val="Arial"/>
      <family val="2"/>
      <charset val="186"/>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xf numFmtId="0" fontId="2" fillId="0" borderId="0"/>
    <xf numFmtId="0" fontId="1" fillId="0" borderId="0"/>
    <xf numFmtId="0" fontId="3" fillId="0" borderId="0"/>
  </cellStyleXfs>
  <cellXfs count="33">
    <xf numFmtId="0" fontId="0" fillId="0" borderId="0" xfId="0"/>
    <xf numFmtId="0" fontId="5" fillId="0" borderId="0" xfId="0" applyFont="1" applyAlignment="1">
      <alignment horizontal="center" vertical="center"/>
    </xf>
    <xf numFmtId="0" fontId="5" fillId="0" borderId="0" xfId="0" applyFont="1" applyAlignment="1">
      <alignment horizontal="left" vertical="top"/>
    </xf>
    <xf numFmtId="0" fontId="6" fillId="0" borderId="0" xfId="2" applyFont="1" applyAlignment="1">
      <alignment horizontal="center" vertical="center"/>
    </xf>
    <xf numFmtId="0" fontId="6" fillId="0" borderId="0" xfId="2" applyFont="1" applyAlignment="1">
      <alignment horizontal="left" vertical="top"/>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0" borderId="1" xfId="0" applyFont="1" applyBorder="1" applyAlignment="1">
      <alignment horizontal="left" vertical="top" wrapText="1"/>
    </xf>
    <xf numFmtId="3" fontId="5" fillId="0" borderId="1" xfId="0" applyNumberFormat="1" applyFont="1" applyBorder="1" applyAlignment="1">
      <alignment horizontal="left" vertical="top" wrapText="1"/>
    </xf>
    <xf numFmtId="0" fontId="6" fillId="0" borderId="0" xfId="0" applyFont="1" applyAlignment="1">
      <alignment horizontal="center" vertical="center"/>
    </xf>
    <xf numFmtId="0" fontId="5" fillId="0" borderId="1" xfId="3" applyFont="1" applyBorder="1" applyAlignment="1">
      <alignment horizontal="left" vertical="top" wrapText="1"/>
    </xf>
    <xf numFmtId="3" fontId="5" fillId="0" borderId="1" xfId="3" applyNumberFormat="1" applyFont="1" applyBorder="1" applyAlignment="1">
      <alignment horizontal="left" vertical="top" wrapText="1"/>
    </xf>
    <xf numFmtId="3" fontId="5" fillId="0" borderId="0" xfId="0" applyNumberFormat="1" applyFont="1" applyAlignment="1">
      <alignment horizontal="center" vertical="center"/>
    </xf>
    <xf numFmtId="0" fontId="4" fillId="0" borderId="0" xfId="2" applyFont="1" applyAlignment="1">
      <alignment horizontal="left" vertical="center"/>
    </xf>
    <xf numFmtId="0" fontId="5" fillId="0" borderId="1" xfId="0" applyFont="1" applyBorder="1" applyAlignment="1">
      <alignment horizontal="left" vertical="top"/>
    </xf>
    <xf numFmtId="0" fontId="5" fillId="0" borderId="0" xfId="0" applyFont="1" applyAlignment="1">
      <alignment horizontal="right" vertical="top"/>
    </xf>
    <xf numFmtId="0" fontId="5" fillId="0" borderId="0" xfId="0" applyFont="1" applyAlignment="1">
      <alignment horizontal="right" vertical="top" wrapText="1"/>
    </xf>
    <xf numFmtId="0" fontId="6" fillId="0" borderId="0" xfId="0" applyFont="1" applyAlignment="1">
      <alignment horizontal="right" vertical="top" wrapText="1"/>
    </xf>
    <xf numFmtId="3" fontId="5" fillId="0" borderId="0" xfId="0" applyNumberFormat="1" applyFont="1" applyAlignment="1">
      <alignment horizontal="right" vertical="top"/>
    </xf>
    <xf numFmtId="0" fontId="6" fillId="0" borderId="0" xfId="0" applyFont="1" applyAlignment="1">
      <alignment horizontal="right" vertical="top"/>
    </xf>
    <xf numFmtId="3" fontId="5" fillId="0" borderId="0" xfId="0" applyNumberFormat="1" applyFont="1" applyAlignment="1">
      <alignment horizontal="right" vertical="top" wrapText="1"/>
    </xf>
    <xf numFmtId="3" fontId="6" fillId="0" borderId="0" xfId="0" applyNumberFormat="1" applyFont="1" applyAlignment="1">
      <alignment horizontal="right" vertical="top"/>
    </xf>
    <xf numFmtId="0" fontId="5" fillId="0" borderId="0" xfId="0" applyFont="1" applyAlignment="1">
      <alignment vertical="center"/>
    </xf>
    <xf numFmtId="0" fontId="5" fillId="0" borderId="0" xfId="4" applyFont="1" applyAlignment="1">
      <alignment horizontal="right" vertical="top"/>
    </xf>
    <xf numFmtId="0" fontId="5" fillId="0" borderId="0" xfId="1" applyFont="1" applyAlignment="1">
      <alignment horizontal="right" vertical="top"/>
    </xf>
    <xf numFmtId="3" fontId="5" fillId="0" borderId="1" xfId="0" applyNumberFormat="1" applyFont="1" applyBorder="1" applyAlignment="1">
      <alignment horizontal="center" vertical="center"/>
    </xf>
    <xf numFmtId="0" fontId="5" fillId="0" borderId="1" xfId="0" applyFont="1" applyBorder="1" applyAlignment="1">
      <alignment horizontal="center" vertical="center"/>
    </xf>
    <xf numFmtId="3" fontId="7" fillId="0" borderId="1" xfId="0" applyNumberFormat="1" applyFont="1" applyBorder="1" applyAlignment="1">
      <alignment horizontal="center" vertical="center" wrapText="1"/>
    </xf>
    <xf numFmtId="3" fontId="6" fillId="0" borderId="1" xfId="0" applyNumberFormat="1" applyFont="1" applyBorder="1" applyAlignment="1">
      <alignment horizontal="center" vertical="center"/>
    </xf>
    <xf numFmtId="3" fontId="7" fillId="0" borderId="1" xfId="0" applyNumberFormat="1" applyFont="1" applyBorder="1" applyAlignment="1">
      <alignment horizontal="center" vertical="center"/>
    </xf>
    <xf numFmtId="3" fontId="8"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3" fontId="8" fillId="2" borderId="1" xfId="0" applyNumberFormat="1" applyFont="1" applyFill="1" applyBorder="1" applyAlignment="1">
      <alignment horizontal="right" vertical="center"/>
    </xf>
  </cellXfs>
  <cellStyles count="5">
    <cellStyle name="Normal" xfId="0" builtinId="0"/>
    <cellStyle name="Normal 2 2 2" xfId="2"/>
    <cellStyle name="Normal 3 2 6" xfId="3"/>
    <cellStyle name="Normal 3 4" xfId="1"/>
    <cellStyle name="Normal 3 4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skudra-my.sharepoint.com/PROJEKTI%20Visi/PROJEKTI_2023/Planotie_projekti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kti 2020"/>
      <sheetName val="Projekti 2022 (2)"/>
      <sheetName val="Projekti 2022_02.09.2022"/>
      <sheetName val="Projekti 2023"/>
      <sheetName val="Projekti 2021 (2)"/>
      <sheetName val="Sheet2"/>
      <sheetName val="Finansejuma avoti"/>
      <sheetName val="Būvprojekti"/>
      <sheetName val="Augstas gatavibas projekti"/>
      <sheetName val="kultura"/>
      <sheetName val="Lat-Lit"/>
    </sheetNames>
    <sheetDataSet>
      <sheetData sheetId="0" refreshError="1"/>
      <sheetData sheetId="1" refreshError="1"/>
      <sheetData sheetId="2" refreshError="1"/>
      <sheetData sheetId="3"/>
      <sheetData sheetId="4" refreshError="1"/>
      <sheetData sheetId="5"/>
      <sheetData sheetId="6" refreshError="1"/>
      <sheetData sheetId="7"/>
      <sheetData sheetId="8" refreshError="1"/>
      <sheetData sheetId="9" refreshError="1"/>
      <sheetData sheetId="10" refreshError="1"/>
    </sheetDataSet>
  </externalBook>
</externalLink>
</file>

<file path=xl/theme/theme1.xml><?xml version="1.0" encoding="utf-8"?>
<a:theme xmlns:a="http://schemas.openxmlformats.org/drawingml/2006/main" name="Office dizains">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L87"/>
  <sheetViews>
    <sheetView tabSelected="1" zoomScaleNormal="100" workbookViewId="0">
      <pane xSplit="3" ySplit="6" topLeftCell="D7" activePane="bottomRight" state="frozen"/>
      <selection pane="topRight" activeCell="E1" sqref="E1"/>
      <selection pane="bottomLeft" activeCell="A6" sqref="A6"/>
      <selection pane="bottomRight" activeCell="M1" sqref="M1"/>
    </sheetView>
  </sheetViews>
  <sheetFormatPr defaultColWidth="9.125" defaultRowHeight="12"/>
  <cols>
    <col min="1" max="1" width="5.625" style="1" customWidth="1"/>
    <col min="2" max="2" width="10.25" style="1" customWidth="1"/>
    <col min="3" max="3" width="24.875" style="2" customWidth="1"/>
    <col min="4" max="4" width="14.625" style="1" customWidth="1"/>
    <col min="5" max="5" width="53" style="2" customWidth="1"/>
    <col min="6" max="6" width="16.125" style="1" customWidth="1"/>
    <col min="7" max="7" width="14.875" style="15" customWidth="1"/>
    <col min="8" max="8" width="13" style="15" customWidth="1"/>
    <col min="9" max="9" width="12.75" style="16" customWidth="1"/>
    <col min="10" max="10" width="12.375" style="19" customWidth="1"/>
    <col min="11" max="11" width="11.25" style="15" customWidth="1"/>
    <col min="12" max="16384" width="9.125" style="1"/>
  </cols>
  <sheetData>
    <row r="1" spans="1:11">
      <c r="K1" s="23" t="s">
        <v>158</v>
      </c>
    </row>
    <row r="2" spans="1:11">
      <c r="K2" s="24" t="s">
        <v>159</v>
      </c>
    </row>
    <row r="3" spans="1:11">
      <c r="K3" s="24" t="s">
        <v>160</v>
      </c>
    </row>
    <row r="5" spans="1:11" ht="15.75" customHeight="1">
      <c r="A5" s="13" t="s">
        <v>157</v>
      </c>
      <c r="B5" s="3"/>
      <c r="C5" s="4"/>
      <c r="G5" s="17"/>
      <c r="H5" s="17"/>
      <c r="I5" s="17"/>
      <c r="J5" s="17"/>
    </row>
    <row r="6" spans="1:11" ht="81.75" customHeight="1">
      <c r="A6" s="5" t="s">
        <v>1</v>
      </c>
      <c r="B6" s="5" t="s">
        <v>2</v>
      </c>
      <c r="C6" s="5" t="s">
        <v>3</v>
      </c>
      <c r="D6" s="5" t="s">
        <v>4</v>
      </c>
      <c r="E6" s="5" t="s">
        <v>5</v>
      </c>
      <c r="F6" s="5" t="s">
        <v>6</v>
      </c>
      <c r="G6" s="5" t="s">
        <v>7</v>
      </c>
      <c r="H6" s="5" t="s">
        <v>8</v>
      </c>
      <c r="I6" s="5" t="s">
        <v>9</v>
      </c>
      <c r="J6" s="6" t="s">
        <v>10</v>
      </c>
      <c r="K6" s="5" t="s">
        <v>0</v>
      </c>
    </row>
    <row r="7" spans="1:11" ht="82.5" customHeight="1">
      <c r="A7" s="7">
        <v>1</v>
      </c>
      <c r="B7" s="14" t="s">
        <v>11</v>
      </c>
      <c r="C7" s="7" t="s">
        <v>12</v>
      </c>
      <c r="D7" s="7" t="s">
        <v>13</v>
      </c>
      <c r="E7" s="7" t="s">
        <v>121</v>
      </c>
      <c r="F7" s="7" t="s">
        <v>118</v>
      </c>
      <c r="G7" s="25">
        <v>0</v>
      </c>
      <c r="H7" s="25">
        <v>1452</v>
      </c>
      <c r="I7" s="25"/>
      <c r="J7" s="28">
        <f t="shared" ref="J7:J42" si="0">G7+H7+I7</f>
        <v>1452</v>
      </c>
      <c r="K7" s="26" t="s">
        <v>14</v>
      </c>
    </row>
    <row r="8" spans="1:11" ht="82.5" customHeight="1">
      <c r="A8" s="7">
        <v>2</v>
      </c>
      <c r="B8" s="7" t="s">
        <v>17</v>
      </c>
      <c r="C8" s="7" t="s">
        <v>19</v>
      </c>
      <c r="D8" s="7" t="s">
        <v>20</v>
      </c>
      <c r="E8" s="7" t="s">
        <v>94</v>
      </c>
      <c r="F8" s="7" t="s">
        <v>21</v>
      </c>
      <c r="G8" s="25">
        <v>11471.05</v>
      </c>
      <c r="H8" s="25">
        <v>318181</v>
      </c>
      <c r="I8" s="25">
        <v>115274</v>
      </c>
      <c r="J8" s="28">
        <f t="shared" si="0"/>
        <v>444926.05</v>
      </c>
      <c r="K8" s="26" t="s">
        <v>14</v>
      </c>
    </row>
    <row r="9" spans="1:11" s="9" customFormat="1" ht="39" customHeight="1">
      <c r="A9" s="7">
        <v>3</v>
      </c>
      <c r="B9" s="7" t="s">
        <v>17</v>
      </c>
      <c r="C9" s="7" t="s">
        <v>22</v>
      </c>
      <c r="D9" s="7" t="s">
        <v>23</v>
      </c>
      <c r="E9" s="8" t="s">
        <v>86</v>
      </c>
      <c r="F9" s="7" t="s">
        <v>24</v>
      </c>
      <c r="G9" s="25">
        <v>37612</v>
      </c>
      <c r="H9" s="25">
        <v>0</v>
      </c>
      <c r="I9" s="27">
        <v>0</v>
      </c>
      <c r="J9" s="28">
        <f t="shared" si="0"/>
        <v>37612</v>
      </c>
      <c r="K9" s="26" t="s">
        <v>25</v>
      </c>
    </row>
    <row r="10" spans="1:11" ht="93.75" customHeight="1">
      <c r="A10" s="7">
        <v>4</v>
      </c>
      <c r="B10" s="14" t="s">
        <v>17</v>
      </c>
      <c r="C10" s="10" t="s">
        <v>28</v>
      </c>
      <c r="D10" s="7" t="s">
        <v>26</v>
      </c>
      <c r="E10" s="11" t="s">
        <v>29</v>
      </c>
      <c r="F10" s="7" t="s">
        <v>27</v>
      </c>
      <c r="G10" s="25">
        <v>0</v>
      </c>
      <c r="H10" s="25">
        <v>134000</v>
      </c>
      <c r="I10" s="25">
        <v>0</v>
      </c>
      <c r="J10" s="28">
        <f t="shared" si="0"/>
        <v>134000</v>
      </c>
      <c r="K10" s="26" t="s">
        <v>14</v>
      </c>
    </row>
    <row r="11" spans="1:11" ht="96" customHeight="1">
      <c r="A11" s="7">
        <v>5</v>
      </c>
      <c r="B11" s="7" t="s">
        <v>30</v>
      </c>
      <c r="C11" s="7" t="s">
        <v>32</v>
      </c>
      <c r="D11" s="7" t="s">
        <v>33</v>
      </c>
      <c r="E11" s="8" t="s">
        <v>34</v>
      </c>
      <c r="F11" s="10" t="s">
        <v>35</v>
      </c>
      <c r="G11" s="25">
        <v>0</v>
      </c>
      <c r="H11" s="25">
        <v>246808</v>
      </c>
      <c r="I11" s="25">
        <v>6897</v>
      </c>
      <c r="J11" s="28">
        <f t="shared" si="0"/>
        <v>253705</v>
      </c>
      <c r="K11" s="26" t="s">
        <v>14</v>
      </c>
    </row>
    <row r="12" spans="1:11" ht="69" customHeight="1">
      <c r="A12" s="7">
        <v>6</v>
      </c>
      <c r="B12" s="7" t="s">
        <v>30</v>
      </c>
      <c r="C12" s="7" t="s">
        <v>36</v>
      </c>
      <c r="D12" s="7" t="s">
        <v>37</v>
      </c>
      <c r="E12" s="7" t="s">
        <v>117</v>
      </c>
      <c r="F12" s="7" t="s">
        <v>38</v>
      </c>
      <c r="G12" s="25">
        <f>170000*0.15</f>
        <v>25500</v>
      </c>
      <c r="H12" s="25">
        <f>170000*0.85</f>
        <v>144500</v>
      </c>
      <c r="I12" s="27">
        <v>0</v>
      </c>
      <c r="J12" s="28">
        <f t="shared" si="0"/>
        <v>170000</v>
      </c>
      <c r="K12" s="26" t="s">
        <v>25</v>
      </c>
    </row>
    <row r="13" spans="1:11" ht="51" customHeight="1">
      <c r="A13" s="7">
        <v>7</v>
      </c>
      <c r="B13" s="7" t="s">
        <v>39</v>
      </c>
      <c r="C13" s="7" t="s">
        <v>40</v>
      </c>
      <c r="D13" s="7" t="s">
        <v>15</v>
      </c>
      <c r="E13" s="7" t="s">
        <v>136</v>
      </c>
      <c r="F13" s="7" t="s">
        <v>16</v>
      </c>
      <c r="G13" s="25">
        <v>23293</v>
      </c>
      <c r="H13" s="25">
        <v>0</v>
      </c>
      <c r="I13" s="25">
        <v>0</v>
      </c>
      <c r="J13" s="28">
        <f t="shared" si="0"/>
        <v>23293</v>
      </c>
      <c r="K13" s="26" t="s">
        <v>90</v>
      </c>
    </row>
    <row r="14" spans="1:11" ht="49.5" customHeight="1">
      <c r="A14" s="7">
        <v>8</v>
      </c>
      <c r="B14" s="7" t="s">
        <v>42</v>
      </c>
      <c r="C14" s="7" t="s">
        <v>43</v>
      </c>
      <c r="D14" s="7" t="s">
        <v>13</v>
      </c>
      <c r="E14" s="7" t="s">
        <v>93</v>
      </c>
      <c r="F14" s="7" t="s">
        <v>118</v>
      </c>
      <c r="G14" s="25">
        <f>4389</f>
        <v>4389</v>
      </c>
      <c r="H14" s="25">
        <v>496409</v>
      </c>
      <c r="I14" s="29">
        <v>0</v>
      </c>
      <c r="J14" s="28">
        <f t="shared" si="0"/>
        <v>500798</v>
      </c>
      <c r="K14" s="26" t="s">
        <v>14</v>
      </c>
    </row>
    <row r="15" spans="1:11" ht="81" customHeight="1">
      <c r="A15" s="7">
        <v>9</v>
      </c>
      <c r="B15" s="10" t="s">
        <v>44</v>
      </c>
      <c r="C15" s="7" t="s">
        <v>45</v>
      </c>
      <c r="D15" s="7" t="s">
        <v>13</v>
      </c>
      <c r="E15" s="7" t="s">
        <v>121</v>
      </c>
      <c r="F15" s="7" t="s">
        <v>118</v>
      </c>
      <c r="G15" s="25">
        <v>0</v>
      </c>
      <c r="H15" s="25">
        <v>1106</v>
      </c>
      <c r="I15" s="25">
        <v>7802</v>
      </c>
      <c r="J15" s="28">
        <f t="shared" si="0"/>
        <v>8908</v>
      </c>
      <c r="K15" s="26" t="s">
        <v>14</v>
      </c>
    </row>
    <row r="16" spans="1:11" ht="120.75" customHeight="1">
      <c r="A16" s="7">
        <v>10</v>
      </c>
      <c r="B16" s="10" t="s">
        <v>44</v>
      </c>
      <c r="C16" s="7" t="s">
        <v>46</v>
      </c>
      <c r="D16" s="7" t="s">
        <v>26</v>
      </c>
      <c r="E16" s="7" t="s">
        <v>112</v>
      </c>
      <c r="F16" s="10" t="s">
        <v>111</v>
      </c>
      <c r="G16" s="25">
        <v>57777</v>
      </c>
      <c r="H16" s="25">
        <v>0</v>
      </c>
      <c r="I16" s="25">
        <v>30321</v>
      </c>
      <c r="J16" s="28">
        <f t="shared" si="0"/>
        <v>88098</v>
      </c>
      <c r="K16" s="26" t="s">
        <v>14</v>
      </c>
    </row>
    <row r="17" spans="1:11" ht="87" customHeight="1">
      <c r="A17" s="7">
        <v>11</v>
      </c>
      <c r="B17" s="14" t="s">
        <v>44</v>
      </c>
      <c r="C17" s="10" t="s">
        <v>102</v>
      </c>
      <c r="D17" s="7" t="s">
        <v>31</v>
      </c>
      <c r="E17" s="10" t="s">
        <v>103</v>
      </c>
      <c r="F17" s="7" t="s">
        <v>21</v>
      </c>
      <c r="G17" s="25">
        <v>60000</v>
      </c>
      <c r="H17" s="25">
        <v>0</v>
      </c>
      <c r="I17" s="25">
        <v>0</v>
      </c>
      <c r="J17" s="28">
        <f t="shared" si="0"/>
        <v>60000</v>
      </c>
      <c r="K17" s="26" t="s">
        <v>14</v>
      </c>
    </row>
    <row r="18" spans="1:11" ht="78" customHeight="1">
      <c r="A18" s="7">
        <v>12</v>
      </c>
      <c r="B18" s="7" t="s">
        <v>47</v>
      </c>
      <c r="C18" s="7" t="s">
        <v>107</v>
      </c>
      <c r="D18" s="7" t="s">
        <v>23</v>
      </c>
      <c r="E18" s="7" t="s">
        <v>106</v>
      </c>
      <c r="F18" s="10" t="s">
        <v>108</v>
      </c>
      <c r="G18" s="25">
        <v>38520</v>
      </c>
      <c r="H18" s="25">
        <v>0</v>
      </c>
      <c r="I18" s="25">
        <v>2625</v>
      </c>
      <c r="J18" s="28">
        <f t="shared" si="0"/>
        <v>41145</v>
      </c>
      <c r="K18" s="26" t="s">
        <v>14</v>
      </c>
    </row>
    <row r="19" spans="1:11" ht="75.75" customHeight="1">
      <c r="A19" s="7">
        <v>13</v>
      </c>
      <c r="B19" s="7" t="s">
        <v>47</v>
      </c>
      <c r="C19" s="7" t="s">
        <v>48</v>
      </c>
      <c r="D19" s="7" t="s">
        <v>20</v>
      </c>
      <c r="E19" s="7" t="s">
        <v>95</v>
      </c>
      <c r="F19" s="7" t="s">
        <v>27</v>
      </c>
      <c r="G19" s="25">
        <v>81569</v>
      </c>
      <c r="H19" s="25">
        <v>0</v>
      </c>
      <c r="I19" s="25">
        <v>115084</v>
      </c>
      <c r="J19" s="28">
        <f t="shared" si="0"/>
        <v>196653</v>
      </c>
      <c r="K19" s="26" t="s">
        <v>14</v>
      </c>
    </row>
    <row r="20" spans="1:11" ht="75" customHeight="1">
      <c r="A20" s="7">
        <v>14</v>
      </c>
      <c r="B20" s="7" t="s">
        <v>47</v>
      </c>
      <c r="C20" s="7" t="s">
        <v>49</v>
      </c>
      <c r="D20" s="7" t="s">
        <v>20</v>
      </c>
      <c r="E20" s="7" t="s">
        <v>96</v>
      </c>
      <c r="F20" s="7" t="s">
        <v>27</v>
      </c>
      <c r="G20" s="25">
        <v>155</v>
      </c>
      <c r="H20" s="25">
        <v>0</v>
      </c>
      <c r="I20" s="25">
        <v>179226</v>
      </c>
      <c r="J20" s="28">
        <f t="shared" si="0"/>
        <v>179381</v>
      </c>
      <c r="K20" s="26" t="s">
        <v>14</v>
      </c>
    </row>
    <row r="21" spans="1:11" ht="86.25" customHeight="1">
      <c r="A21" s="7">
        <v>15</v>
      </c>
      <c r="B21" s="10" t="s">
        <v>50</v>
      </c>
      <c r="C21" s="7" t="s">
        <v>114</v>
      </c>
      <c r="D21" s="7" t="s">
        <v>113</v>
      </c>
      <c r="E21" s="7" t="s">
        <v>115</v>
      </c>
      <c r="F21" s="10" t="s">
        <v>111</v>
      </c>
      <c r="G21" s="25">
        <v>28388</v>
      </c>
      <c r="H21" s="25">
        <v>0</v>
      </c>
      <c r="I21" s="25">
        <v>3500</v>
      </c>
      <c r="J21" s="28">
        <f t="shared" si="0"/>
        <v>31888</v>
      </c>
      <c r="K21" s="26" t="s">
        <v>14</v>
      </c>
    </row>
    <row r="22" spans="1:11" ht="135" customHeight="1">
      <c r="A22" s="7">
        <v>16</v>
      </c>
      <c r="B22" s="14" t="s">
        <v>50</v>
      </c>
      <c r="C22" s="7" t="s">
        <v>51</v>
      </c>
      <c r="D22" s="7" t="s">
        <v>18</v>
      </c>
      <c r="E22" s="7" t="s">
        <v>116</v>
      </c>
      <c r="F22" s="7" t="s">
        <v>38</v>
      </c>
      <c r="G22" s="25">
        <f>(277000*0.15)+65107</f>
        <v>106657</v>
      </c>
      <c r="H22" s="25">
        <f>277000*0.85</f>
        <v>235450</v>
      </c>
      <c r="I22" s="27">
        <v>0</v>
      </c>
      <c r="J22" s="28">
        <f t="shared" si="0"/>
        <v>342107</v>
      </c>
      <c r="K22" s="26" t="s">
        <v>25</v>
      </c>
    </row>
    <row r="23" spans="1:11" ht="79.5" customHeight="1">
      <c r="A23" s="7">
        <v>17</v>
      </c>
      <c r="B23" s="7" t="s">
        <v>52</v>
      </c>
      <c r="C23" s="7" t="s">
        <v>55</v>
      </c>
      <c r="D23" s="7" t="s">
        <v>13</v>
      </c>
      <c r="E23" s="7" t="s">
        <v>121</v>
      </c>
      <c r="F23" s="7" t="s">
        <v>118</v>
      </c>
      <c r="G23" s="25">
        <v>0</v>
      </c>
      <c r="H23" s="25">
        <v>1398</v>
      </c>
      <c r="I23" s="25">
        <v>189826</v>
      </c>
      <c r="J23" s="28">
        <f t="shared" si="0"/>
        <v>191224</v>
      </c>
      <c r="K23" s="26" t="s">
        <v>14</v>
      </c>
    </row>
    <row r="24" spans="1:11" ht="57.75" customHeight="1">
      <c r="A24" s="7">
        <v>18</v>
      </c>
      <c r="B24" s="7" t="s">
        <v>52</v>
      </c>
      <c r="C24" s="7" t="s">
        <v>53</v>
      </c>
      <c r="D24" s="7" t="s">
        <v>15</v>
      </c>
      <c r="E24" s="7" t="s">
        <v>139</v>
      </c>
      <c r="F24" s="7" t="s">
        <v>16</v>
      </c>
      <c r="G24" s="25">
        <v>31343</v>
      </c>
      <c r="H24" s="25">
        <v>0</v>
      </c>
      <c r="I24" s="25">
        <v>0</v>
      </c>
      <c r="J24" s="28">
        <f t="shared" si="0"/>
        <v>31343</v>
      </c>
      <c r="K24" s="26" t="s">
        <v>90</v>
      </c>
    </row>
    <row r="25" spans="1:11" ht="87" customHeight="1">
      <c r="A25" s="7">
        <v>19</v>
      </c>
      <c r="B25" s="7" t="s">
        <v>52</v>
      </c>
      <c r="C25" s="10" t="s">
        <v>56</v>
      </c>
      <c r="D25" s="7" t="s">
        <v>57</v>
      </c>
      <c r="E25" s="11" t="s">
        <v>87</v>
      </c>
      <c r="F25" s="7" t="s">
        <v>16</v>
      </c>
      <c r="G25" s="25">
        <v>25000</v>
      </c>
      <c r="H25" s="25">
        <v>0</v>
      </c>
      <c r="I25" s="27">
        <v>0</v>
      </c>
      <c r="J25" s="28">
        <f t="shared" si="0"/>
        <v>25000</v>
      </c>
      <c r="K25" s="26" t="s">
        <v>25</v>
      </c>
    </row>
    <row r="26" spans="1:11" ht="74.25" customHeight="1">
      <c r="A26" s="7">
        <v>20</v>
      </c>
      <c r="B26" s="10" t="s">
        <v>58</v>
      </c>
      <c r="C26" s="7" t="s">
        <v>59</v>
      </c>
      <c r="D26" s="7" t="s">
        <v>13</v>
      </c>
      <c r="E26" s="7" t="s">
        <v>121</v>
      </c>
      <c r="F26" s="7" t="s">
        <v>118</v>
      </c>
      <c r="G26" s="25">
        <v>0</v>
      </c>
      <c r="H26" s="25">
        <v>161074</v>
      </c>
      <c r="I26" s="25">
        <v>69491</v>
      </c>
      <c r="J26" s="28">
        <f t="shared" si="0"/>
        <v>230565</v>
      </c>
      <c r="K26" s="26" t="s">
        <v>14</v>
      </c>
    </row>
    <row r="27" spans="1:11" ht="78.75" customHeight="1">
      <c r="A27" s="7">
        <v>21</v>
      </c>
      <c r="B27" s="10" t="s">
        <v>58</v>
      </c>
      <c r="C27" s="7" t="s">
        <v>60</v>
      </c>
      <c r="D27" s="7" t="s">
        <v>13</v>
      </c>
      <c r="E27" s="7" t="s">
        <v>121</v>
      </c>
      <c r="F27" s="7" t="s">
        <v>118</v>
      </c>
      <c r="G27" s="25">
        <v>0</v>
      </c>
      <c r="H27" s="25">
        <v>184507</v>
      </c>
      <c r="I27" s="25">
        <v>79600</v>
      </c>
      <c r="J27" s="28">
        <f t="shared" si="0"/>
        <v>264107</v>
      </c>
      <c r="K27" s="26" t="s">
        <v>14</v>
      </c>
    </row>
    <row r="28" spans="1:11" ht="78.75" customHeight="1">
      <c r="A28" s="7">
        <v>22</v>
      </c>
      <c r="B28" s="10" t="s">
        <v>58</v>
      </c>
      <c r="C28" s="7" t="s">
        <v>61</v>
      </c>
      <c r="D28" s="7" t="s">
        <v>13</v>
      </c>
      <c r="E28" s="7" t="s">
        <v>121</v>
      </c>
      <c r="F28" s="7" t="s">
        <v>118</v>
      </c>
      <c r="G28" s="25">
        <v>0</v>
      </c>
      <c r="H28" s="25">
        <v>151912</v>
      </c>
      <c r="I28" s="25">
        <v>65538</v>
      </c>
      <c r="J28" s="28">
        <f t="shared" si="0"/>
        <v>217450</v>
      </c>
      <c r="K28" s="26" t="s">
        <v>14</v>
      </c>
    </row>
    <row r="29" spans="1:11" ht="81" customHeight="1">
      <c r="A29" s="7">
        <v>23</v>
      </c>
      <c r="B29" s="10" t="s">
        <v>58</v>
      </c>
      <c r="C29" s="7" t="s">
        <v>62</v>
      </c>
      <c r="D29" s="7" t="s">
        <v>13</v>
      </c>
      <c r="E29" s="7" t="s">
        <v>121</v>
      </c>
      <c r="F29" s="7" t="s">
        <v>118</v>
      </c>
      <c r="G29" s="25">
        <v>0</v>
      </c>
      <c r="H29" s="25">
        <v>1187</v>
      </c>
      <c r="I29" s="25">
        <v>42814</v>
      </c>
      <c r="J29" s="28">
        <f t="shared" si="0"/>
        <v>44001</v>
      </c>
      <c r="K29" s="26" t="s">
        <v>14</v>
      </c>
    </row>
    <row r="30" spans="1:11" ht="76.5" customHeight="1">
      <c r="A30" s="7">
        <v>24</v>
      </c>
      <c r="B30" s="10" t="s">
        <v>58</v>
      </c>
      <c r="C30" s="7" t="s">
        <v>63</v>
      </c>
      <c r="D30" s="7" t="s">
        <v>13</v>
      </c>
      <c r="E30" s="7" t="s">
        <v>121</v>
      </c>
      <c r="F30" s="7" t="s">
        <v>118</v>
      </c>
      <c r="G30" s="25">
        <v>0</v>
      </c>
      <c r="H30" s="25">
        <v>895</v>
      </c>
      <c r="I30" s="25">
        <v>0</v>
      </c>
      <c r="J30" s="28">
        <f t="shared" si="0"/>
        <v>895</v>
      </c>
      <c r="K30" s="26" t="s">
        <v>14</v>
      </c>
    </row>
    <row r="31" spans="1:11" ht="90.75" customHeight="1">
      <c r="A31" s="7">
        <v>25</v>
      </c>
      <c r="B31" s="7" t="s">
        <v>64</v>
      </c>
      <c r="C31" s="7" t="s">
        <v>65</v>
      </c>
      <c r="D31" s="7" t="s">
        <v>20</v>
      </c>
      <c r="E31" s="7" t="s">
        <v>97</v>
      </c>
      <c r="F31" s="7" t="s">
        <v>54</v>
      </c>
      <c r="G31" s="25">
        <v>210933</v>
      </c>
      <c r="H31" s="25">
        <v>129394</v>
      </c>
      <c r="I31" s="25">
        <v>55163</v>
      </c>
      <c r="J31" s="28">
        <f t="shared" si="0"/>
        <v>395490</v>
      </c>
      <c r="K31" s="26" t="s">
        <v>14</v>
      </c>
    </row>
    <row r="32" spans="1:11" ht="73.5" customHeight="1">
      <c r="A32" s="7">
        <v>26</v>
      </c>
      <c r="B32" s="7" t="s">
        <v>64</v>
      </c>
      <c r="C32" s="7" t="s">
        <v>66</v>
      </c>
      <c r="D32" s="7" t="s">
        <v>37</v>
      </c>
      <c r="E32" s="7" t="s">
        <v>120</v>
      </c>
      <c r="F32" s="7" t="s">
        <v>38</v>
      </c>
      <c r="G32" s="25">
        <v>25000</v>
      </c>
      <c r="H32" s="25">
        <v>0</v>
      </c>
      <c r="I32" s="27">
        <v>0</v>
      </c>
      <c r="J32" s="28">
        <f t="shared" si="0"/>
        <v>25000</v>
      </c>
      <c r="K32" s="26" t="s">
        <v>41</v>
      </c>
    </row>
    <row r="33" spans="1:11" ht="51" customHeight="1">
      <c r="A33" s="7">
        <v>27</v>
      </c>
      <c r="B33" s="7" t="s">
        <v>67</v>
      </c>
      <c r="C33" s="7" t="s">
        <v>68</v>
      </c>
      <c r="D33" s="7" t="s">
        <v>20</v>
      </c>
      <c r="E33" s="7" t="s">
        <v>88</v>
      </c>
      <c r="F33" s="7" t="s">
        <v>54</v>
      </c>
      <c r="G33" s="25">
        <v>36179</v>
      </c>
      <c r="H33" s="28">
        <v>0</v>
      </c>
      <c r="I33" s="27">
        <v>0</v>
      </c>
      <c r="J33" s="28">
        <f t="shared" si="0"/>
        <v>36179</v>
      </c>
      <c r="K33" s="26" t="s">
        <v>25</v>
      </c>
    </row>
    <row r="34" spans="1:11" ht="76.5" customHeight="1">
      <c r="A34" s="7">
        <v>28</v>
      </c>
      <c r="B34" s="7" t="s">
        <v>67</v>
      </c>
      <c r="C34" s="7" t="s">
        <v>69</v>
      </c>
      <c r="D34" s="7" t="s">
        <v>13</v>
      </c>
      <c r="E34" s="7" t="s">
        <v>121</v>
      </c>
      <c r="F34" s="7" t="s">
        <v>118</v>
      </c>
      <c r="G34" s="25">
        <v>0</v>
      </c>
      <c r="H34" s="25">
        <v>928</v>
      </c>
      <c r="I34" s="25">
        <v>37126</v>
      </c>
      <c r="J34" s="28">
        <f t="shared" si="0"/>
        <v>38054</v>
      </c>
      <c r="K34" s="26" t="s">
        <v>14</v>
      </c>
    </row>
    <row r="35" spans="1:11" ht="80.25" customHeight="1">
      <c r="A35" s="7">
        <v>29</v>
      </c>
      <c r="B35" s="7" t="s">
        <v>67</v>
      </c>
      <c r="C35" s="7" t="s">
        <v>70</v>
      </c>
      <c r="D35" s="7" t="s">
        <v>13</v>
      </c>
      <c r="E35" s="7" t="s">
        <v>121</v>
      </c>
      <c r="F35" s="7" t="s">
        <v>118</v>
      </c>
      <c r="G35" s="25">
        <v>0</v>
      </c>
      <c r="H35" s="25">
        <v>320321</v>
      </c>
      <c r="I35" s="25">
        <v>16057</v>
      </c>
      <c r="J35" s="28">
        <f t="shared" si="0"/>
        <v>336378</v>
      </c>
      <c r="K35" s="26" t="s">
        <v>14</v>
      </c>
    </row>
    <row r="36" spans="1:11" ht="76.5" customHeight="1">
      <c r="A36" s="7">
        <v>30</v>
      </c>
      <c r="B36" s="7" t="s">
        <v>67</v>
      </c>
      <c r="C36" s="7" t="s">
        <v>71</v>
      </c>
      <c r="D36" s="7" t="s">
        <v>13</v>
      </c>
      <c r="E36" s="7" t="s">
        <v>121</v>
      </c>
      <c r="F36" s="7" t="s">
        <v>118</v>
      </c>
      <c r="G36" s="25">
        <v>0</v>
      </c>
      <c r="H36" s="25">
        <v>2636</v>
      </c>
      <c r="I36" s="25">
        <v>86716</v>
      </c>
      <c r="J36" s="28">
        <f t="shared" si="0"/>
        <v>89352</v>
      </c>
      <c r="K36" s="26" t="s">
        <v>14</v>
      </c>
    </row>
    <row r="37" spans="1:11" ht="84.75" customHeight="1">
      <c r="A37" s="7">
        <v>31</v>
      </c>
      <c r="B37" s="10" t="s">
        <v>72</v>
      </c>
      <c r="C37" s="7" t="s">
        <v>109</v>
      </c>
      <c r="D37" s="7" t="s">
        <v>23</v>
      </c>
      <c r="E37" s="7" t="s">
        <v>110</v>
      </c>
      <c r="F37" s="10" t="s">
        <v>108</v>
      </c>
      <c r="G37" s="25">
        <v>38520</v>
      </c>
      <c r="H37" s="25">
        <v>0</v>
      </c>
      <c r="I37" s="25">
        <v>2625</v>
      </c>
      <c r="J37" s="28">
        <f t="shared" si="0"/>
        <v>41145</v>
      </c>
      <c r="K37" s="26" t="s">
        <v>14</v>
      </c>
    </row>
    <row r="38" spans="1:11" ht="72" customHeight="1">
      <c r="A38" s="7">
        <v>32</v>
      </c>
      <c r="B38" s="7" t="s">
        <v>73</v>
      </c>
      <c r="C38" s="7" t="s">
        <v>74</v>
      </c>
      <c r="D38" s="7" t="s">
        <v>20</v>
      </c>
      <c r="E38" s="7" t="s">
        <v>89</v>
      </c>
      <c r="F38" s="10" t="s">
        <v>75</v>
      </c>
      <c r="G38" s="25">
        <v>368567</v>
      </c>
      <c r="H38" s="28">
        <v>0</v>
      </c>
      <c r="I38" s="27">
        <v>0</v>
      </c>
      <c r="J38" s="28">
        <f t="shared" si="0"/>
        <v>368567</v>
      </c>
      <c r="K38" s="26" t="s">
        <v>25</v>
      </c>
    </row>
    <row r="39" spans="1:11" ht="61.5" customHeight="1">
      <c r="A39" s="7">
        <v>33</v>
      </c>
      <c r="B39" s="7" t="s">
        <v>73</v>
      </c>
      <c r="C39" s="7" t="s">
        <v>76</v>
      </c>
      <c r="D39" s="7" t="s">
        <v>15</v>
      </c>
      <c r="E39" s="7" t="s">
        <v>140</v>
      </c>
      <c r="F39" s="10" t="s">
        <v>16</v>
      </c>
      <c r="G39" s="25">
        <v>23699</v>
      </c>
      <c r="H39" s="25">
        <v>0</v>
      </c>
      <c r="I39" s="25">
        <v>0</v>
      </c>
      <c r="J39" s="28">
        <f t="shared" si="0"/>
        <v>23699</v>
      </c>
      <c r="K39" s="26" t="s">
        <v>90</v>
      </c>
    </row>
    <row r="40" spans="1:11" ht="84.75" customHeight="1">
      <c r="A40" s="7">
        <v>34</v>
      </c>
      <c r="B40" s="10" t="s">
        <v>73</v>
      </c>
      <c r="C40" s="7" t="s">
        <v>77</v>
      </c>
      <c r="D40" s="7" t="s">
        <v>13</v>
      </c>
      <c r="E40" s="7" t="s">
        <v>121</v>
      </c>
      <c r="F40" s="7" t="s">
        <v>118</v>
      </c>
      <c r="G40" s="25">
        <v>0</v>
      </c>
      <c r="H40" s="25">
        <v>878</v>
      </c>
      <c r="I40" s="25">
        <v>27791</v>
      </c>
      <c r="J40" s="28">
        <f t="shared" si="0"/>
        <v>28669</v>
      </c>
      <c r="K40" s="26" t="s">
        <v>14</v>
      </c>
    </row>
    <row r="41" spans="1:11" ht="81.75" customHeight="1">
      <c r="A41" s="7">
        <v>35</v>
      </c>
      <c r="B41" s="10" t="s">
        <v>73</v>
      </c>
      <c r="C41" s="7" t="s">
        <v>78</v>
      </c>
      <c r="D41" s="7" t="s">
        <v>13</v>
      </c>
      <c r="E41" s="7" t="s">
        <v>121</v>
      </c>
      <c r="F41" s="7" t="s">
        <v>118</v>
      </c>
      <c r="G41" s="25">
        <v>0</v>
      </c>
      <c r="H41" s="25">
        <v>1073</v>
      </c>
      <c r="I41" s="25">
        <v>33942</v>
      </c>
      <c r="J41" s="28">
        <f t="shared" si="0"/>
        <v>35015</v>
      </c>
      <c r="K41" s="26" t="s">
        <v>14</v>
      </c>
    </row>
    <row r="42" spans="1:11" ht="78.75" customHeight="1">
      <c r="A42" s="7">
        <v>36</v>
      </c>
      <c r="B42" s="10" t="s">
        <v>73</v>
      </c>
      <c r="C42" s="7" t="s">
        <v>79</v>
      </c>
      <c r="D42" s="7" t="s">
        <v>13</v>
      </c>
      <c r="E42" s="7" t="s">
        <v>121</v>
      </c>
      <c r="F42" s="7" t="s">
        <v>118</v>
      </c>
      <c r="G42" s="25">
        <v>0</v>
      </c>
      <c r="H42" s="25">
        <v>963</v>
      </c>
      <c r="I42" s="25">
        <v>30438</v>
      </c>
      <c r="J42" s="28">
        <f t="shared" si="0"/>
        <v>31401</v>
      </c>
      <c r="K42" s="26" t="s">
        <v>14</v>
      </c>
    </row>
    <row r="43" spans="1:11" ht="59.25" customHeight="1">
      <c r="A43" s="7">
        <v>37</v>
      </c>
      <c r="B43" s="7" t="s">
        <v>83</v>
      </c>
      <c r="C43" s="10" t="s">
        <v>100</v>
      </c>
      <c r="D43" s="7" t="s">
        <v>31</v>
      </c>
      <c r="E43" s="10" t="s">
        <v>101</v>
      </c>
      <c r="F43" s="7" t="s">
        <v>99</v>
      </c>
      <c r="G43" s="25">
        <f>111244+20000</f>
        <v>131244</v>
      </c>
      <c r="H43" s="25">
        <v>1780767</v>
      </c>
      <c r="I43" s="25">
        <v>1014480</v>
      </c>
      <c r="J43" s="28">
        <f t="shared" ref="J43:J50" si="1">G43+H43+I43</f>
        <v>2926491</v>
      </c>
      <c r="K43" s="26" t="s">
        <v>14</v>
      </c>
    </row>
    <row r="44" spans="1:11" ht="78" customHeight="1">
      <c r="A44" s="7">
        <v>38</v>
      </c>
      <c r="B44" s="7" t="s">
        <v>80</v>
      </c>
      <c r="C44" s="7" t="s">
        <v>81</v>
      </c>
      <c r="D44" s="7" t="s">
        <v>119</v>
      </c>
      <c r="E44" s="7" t="s">
        <v>98</v>
      </c>
      <c r="F44" s="10" t="s">
        <v>105</v>
      </c>
      <c r="G44" s="25">
        <f>624300-I44</f>
        <v>197748</v>
      </c>
      <c r="H44" s="25">
        <v>0</v>
      </c>
      <c r="I44" s="25">
        <v>426552</v>
      </c>
      <c r="J44" s="28">
        <f t="shared" ref="J44" si="2">G44+H44+I44</f>
        <v>624300</v>
      </c>
      <c r="K44" s="26" t="s">
        <v>14</v>
      </c>
    </row>
    <row r="45" spans="1:11" ht="128.25" customHeight="1">
      <c r="A45" s="7">
        <v>39</v>
      </c>
      <c r="B45" s="14" t="s">
        <v>80</v>
      </c>
      <c r="C45" s="10" t="s">
        <v>84</v>
      </c>
      <c r="D45" s="7" t="s">
        <v>82</v>
      </c>
      <c r="E45" s="11" t="s">
        <v>104</v>
      </c>
      <c r="F45" s="7" t="s">
        <v>99</v>
      </c>
      <c r="G45" s="25">
        <v>92000</v>
      </c>
      <c r="H45" s="25">
        <v>258117</v>
      </c>
      <c r="I45" s="25">
        <v>258118</v>
      </c>
      <c r="J45" s="28">
        <f>G45+H45+I45</f>
        <v>608235</v>
      </c>
      <c r="K45" s="26" t="s">
        <v>14</v>
      </c>
    </row>
    <row r="46" spans="1:11" ht="182.25" customHeight="1">
      <c r="A46" s="7">
        <v>40</v>
      </c>
      <c r="B46" s="14" t="s">
        <v>80</v>
      </c>
      <c r="C46" s="7" t="s">
        <v>91</v>
      </c>
      <c r="D46" s="7" t="s">
        <v>13</v>
      </c>
      <c r="E46" s="7" t="s">
        <v>131</v>
      </c>
      <c r="F46" s="7" t="s">
        <v>123</v>
      </c>
      <c r="G46" s="25">
        <v>262600</v>
      </c>
      <c r="H46" s="25">
        <v>4639034</v>
      </c>
      <c r="I46" s="29">
        <v>3428850</v>
      </c>
      <c r="J46" s="28">
        <f t="shared" ref="J46:J48" si="3">G46+H46+I46</f>
        <v>8330484</v>
      </c>
      <c r="K46" s="26" t="s">
        <v>92</v>
      </c>
    </row>
    <row r="47" spans="1:11" ht="83.25" customHeight="1">
      <c r="A47" s="7">
        <v>41</v>
      </c>
      <c r="B47" s="14" t="s">
        <v>50</v>
      </c>
      <c r="C47" s="7" t="s">
        <v>124</v>
      </c>
      <c r="D47" s="7" t="s">
        <v>31</v>
      </c>
      <c r="E47" s="7" t="s">
        <v>125</v>
      </c>
      <c r="F47" s="7" t="s">
        <v>122</v>
      </c>
      <c r="G47" s="25">
        <v>300000</v>
      </c>
      <c r="H47" s="25">
        <v>0</v>
      </c>
      <c r="I47" s="29">
        <v>0</v>
      </c>
      <c r="J47" s="28">
        <f t="shared" si="3"/>
        <v>300000</v>
      </c>
      <c r="K47" s="26" t="s">
        <v>92</v>
      </c>
    </row>
    <row r="48" spans="1:11" ht="66" customHeight="1">
      <c r="A48" s="7">
        <v>42</v>
      </c>
      <c r="B48" s="14" t="s">
        <v>11</v>
      </c>
      <c r="C48" s="7" t="s">
        <v>132</v>
      </c>
      <c r="D48" s="7" t="s">
        <v>126</v>
      </c>
      <c r="E48" s="7" t="s">
        <v>129</v>
      </c>
      <c r="F48" s="10" t="s">
        <v>16</v>
      </c>
      <c r="G48" s="25">
        <v>127500</v>
      </c>
      <c r="H48" s="25">
        <v>722500</v>
      </c>
      <c r="I48" s="29">
        <v>0</v>
      </c>
      <c r="J48" s="28">
        <f t="shared" si="3"/>
        <v>850000</v>
      </c>
      <c r="K48" s="26" t="s">
        <v>127</v>
      </c>
    </row>
    <row r="49" spans="1:12" ht="66" customHeight="1">
      <c r="A49" s="7">
        <v>43</v>
      </c>
      <c r="B49" s="14" t="s">
        <v>50</v>
      </c>
      <c r="C49" s="7" t="s">
        <v>128</v>
      </c>
      <c r="D49" s="7" t="s">
        <v>126</v>
      </c>
      <c r="E49" s="7" t="s">
        <v>130</v>
      </c>
      <c r="F49" s="10" t="s">
        <v>16</v>
      </c>
      <c r="G49" s="25">
        <v>40000</v>
      </c>
      <c r="H49" s="25">
        <v>0</v>
      </c>
      <c r="I49" s="29">
        <v>0</v>
      </c>
      <c r="J49" s="28">
        <f t="shared" si="1"/>
        <v>40000</v>
      </c>
      <c r="K49" s="26" t="s">
        <v>90</v>
      </c>
    </row>
    <row r="50" spans="1:12" ht="50.25" customHeight="1">
      <c r="A50" s="7">
        <v>44</v>
      </c>
      <c r="B50" s="7" t="s">
        <v>11</v>
      </c>
      <c r="C50" s="7" t="s">
        <v>132</v>
      </c>
      <c r="D50" s="7" t="s">
        <v>15</v>
      </c>
      <c r="E50" s="7" t="s">
        <v>135</v>
      </c>
      <c r="F50" s="10" t="s">
        <v>16</v>
      </c>
      <c r="G50" s="25">
        <v>0</v>
      </c>
      <c r="H50" s="25">
        <v>0</v>
      </c>
      <c r="I50" s="29">
        <v>0</v>
      </c>
      <c r="J50" s="28">
        <f t="shared" si="1"/>
        <v>0</v>
      </c>
      <c r="K50" s="26"/>
    </row>
    <row r="51" spans="1:12" ht="66" customHeight="1">
      <c r="A51" s="7">
        <v>45</v>
      </c>
      <c r="B51" s="14" t="s">
        <v>30</v>
      </c>
      <c r="C51" s="7" t="s">
        <v>133</v>
      </c>
      <c r="D51" s="7" t="s">
        <v>15</v>
      </c>
      <c r="E51" s="7" t="s">
        <v>134</v>
      </c>
      <c r="F51" s="10" t="s">
        <v>16</v>
      </c>
      <c r="G51" s="25">
        <v>0</v>
      </c>
      <c r="H51" s="25">
        <v>0</v>
      </c>
      <c r="I51" s="29">
        <v>0</v>
      </c>
      <c r="J51" s="28">
        <f t="shared" ref="J51:J60" si="4">G51+H51+I51</f>
        <v>0</v>
      </c>
      <c r="K51" s="26"/>
    </row>
    <row r="52" spans="1:12" ht="117.75" customHeight="1">
      <c r="A52" s="7">
        <v>46</v>
      </c>
      <c r="B52" s="14" t="s">
        <v>39</v>
      </c>
      <c r="C52" s="7" t="s">
        <v>40</v>
      </c>
      <c r="D52" s="7" t="s">
        <v>15</v>
      </c>
      <c r="E52" s="7" t="s">
        <v>138</v>
      </c>
      <c r="F52" s="10" t="s">
        <v>16</v>
      </c>
      <c r="G52" s="25">
        <v>0</v>
      </c>
      <c r="H52" s="25">
        <v>0</v>
      </c>
      <c r="I52" s="29">
        <v>0</v>
      </c>
      <c r="J52" s="28">
        <f t="shared" si="4"/>
        <v>0</v>
      </c>
      <c r="K52" s="26"/>
    </row>
    <row r="53" spans="1:12" ht="53.25" customHeight="1">
      <c r="A53" s="7">
        <v>47</v>
      </c>
      <c r="B53" s="14" t="s">
        <v>42</v>
      </c>
      <c r="C53" s="7" t="s">
        <v>137</v>
      </c>
      <c r="D53" s="7" t="s">
        <v>15</v>
      </c>
      <c r="E53" s="7" t="s">
        <v>141</v>
      </c>
      <c r="F53" s="10" t="s">
        <v>16</v>
      </c>
      <c r="G53" s="25">
        <v>0</v>
      </c>
      <c r="H53" s="25">
        <v>0</v>
      </c>
      <c r="I53" s="29">
        <v>0</v>
      </c>
      <c r="J53" s="28">
        <f t="shared" si="4"/>
        <v>0</v>
      </c>
      <c r="K53" s="26"/>
    </row>
    <row r="54" spans="1:12" ht="56.25" customHeight="1">
      <c r="A54" s="7">
        <v>48</v>
      </c>
      <c r="B54" s="7" t="s">
        <v>52</v>
      </c>
      <c r="C54" s="7" t="s">
        <v>53</v>
      </c>
      <c r="D54" s="7" t="s">
        <v>15</v>
      </c>
      <c r="E54" s="7" t="s">
        <v>142</v>
      </c>
      <c r="F54" s="10" t="s">
        <v>16</v>
      </c>
      <c r="G54" s="25">
        <v>0</v>
      </c>
      <c r="H54" s="25">
        <v>0</v>
      </c>
      <c r="I54" s="29">
        <v>0</v>
      </c>
      <c r="J54" s="28">
        <f t="shared" si="4"/>
        <v>0</v>
      </c>
      <c r="K54" s="26"/>
    </row>
    <row r="55" spans="1:12" ht="66" customHeight="1">
      <c r="A55" s="7">
        <v>49</v>
      </c>
      <c r="B55" s="14" t="s">
        <v>143</v>
      </c>
      <c r="C55" s="7" t="s">
        <v>144</v>
      </c>
      <c r="D55" s="7" t="s">
        <v>15</v>
      </c>
      <c r="E55" s="7" t="s">
        <v>145</v>
      </c>
      <c r="F55" s="10" t="s">
        <v>16</v>
      </c>
      <c r="G55" s="25">
        <v>0</v>
      </c>
      <c r="H55" s="25">
        <v>0</v>
      </c>
      <c r="I55" s="29">
        <v>0</v>
      </c>
      <c r="J55" s="28">
        <f t="shared" si="4"/>
        <v>0</v>
      </c>
      <c r="K55" s="26"/>
    </row>
    <row r="56" spans="1:12" ht="66" customHeight="1">
      <c r="A56" s="7">
        <v>50</v>
      </c>
      <c r="B56" s="14" t="s">
        <v>58</v>
      </c>
      <c r="C56" s="7" t="s">
        <v>146</v>
      </c>
      <c r="D56" s="7" t="s">
        <v>15</v>
      </c>
      <c r="E56" s="7" t="s">
        <v>147</v>
      </c>
      <c r="F56" s="10" t="s">
        <v>16</v>
      </c>
      <c r="G56" s="25">
        <v>0</v>
      </c>
      <c r="H56" s="25">
        <v>0</v>
      </c>
      <c r="I56" s="29">
        <v>0</v>
      </c>
      <c r="J56" s="28">
        <f t="shared" si="4"/>
        <v>0</v>
      </c>
      <c r="K56" s="26"/>
    </row>
    <row r="57" spans="1:12" ht="56.25" customHeight="1">
      <c r="A57" s="7">
        <v>51</v>
      </c>
      <c r="B57" s="14" t="s">
        <v>148</v>
      </c>
      <c r="C57" s="7" t="s">
        <v>149</v>
      </c>
      <c r="D57" s="7" t="s">
        <v>15</v>
      </c>
      <c r="E57" s="7" t="s">
        <v>150</v>
      </c>
      <c r="F57" s="10" t="s">
        <v>16</v>
      </c>
      <c r="G57" s="25">
        <v>0</v>
      </c>
      <c r="H57" s="25">
        <v>0</v>
      </c>
      <c r="I57" s="29">
        <v>0</v>
      </c>
      <c r="J57" s="28">
        <f t="shared" si="4"/>
        <v>0</v>
      </c>
      <c r="K57" s="26"/>
    </row>
    <row r="58" spans="1:12" ht="51.75" customHeight="1">
      <c r="A58" s="7">
        <v>52</v>
      </c>
      <c r="B58" s="14" t="s">
        <v>64</v>
      </c>
      <c r="C58" s="7" t="s">
        <v>151</v>
      </c>
      <c r="D58" s="7" t="s">
        <v>15</v>
      </c>
      <c r="E58" s="7" t="s">
        <v>152</v>
      </c>
      <c r="F58" s="10" t="s">
        <v>16</v>
      </c>
      <c r="G58" s="25">
        <v>0</v>
      </c>
      <c r="H58" s="25">
        <v>0</v>
      </c>
      <c r="I58" s="29">
        <v>0</v>
      </c>
      <c r="J58" s="28">
        <f t="shared" si="4"/>
        <v>0</v>
      </c>
      <c r="K58" s="26"/>
    </row>
    <row r="59" spans="1:12" ht="55.5" customHeight="1">
      <c r="A59" s="7">
        <v>53</v>
      </c>
      <c r="B59" s="14" t="s">
        <v>67</v>
      </c>
      <c r="C59" s="7" t="s">
        <v>153</v>
      </c>
      <c r="D59" s="7" t="s">
        <v>15</v>
      </c>
      <c r="E59" s="7" t="s">
        <v>154</v>
      </c>
      <c r="F59" s="10" t="s">
        <v>16</v>
      </c>
      <c r="G59" s="25">
        <v>0</v>
      </c>
      <c r="H59" s="25">
        <v>0</v>
      </c>
      <c r="I59" s="29">
        <v>0</v>
      </c>
      <c r="J59" s="28">
        <f t="shared" si="4"/>
        <v>0</v>
      </c>
      <c r="K59" s="26"/>
    </row>
    <row r="60" spans="1:12" ht="52.5" customHeight="1">
      <c r="A60" s="7">
        <v>54</v>
      </c>
      <c r="B60" s="14" t="s">
        <v>72</v>
      </c>
      <c r="C60" s="7" t="s">
        <v>155</v>
      </c>
      <c r="D60" s="7" t="s">
        <v>15</v>
      </c>
      <c r="E60" s="7" t="s">
        <v>156</v>
      </c>
      <c r="F60" s="10" t="s">
        <v>16</v>
      </c>
      <c r="G60" s="25">
        <v>0</v>
      </c>
      <c r="H60" s="25">
        <v>0</v>
      </c>
      <c r="I60" s="29">
        <v>0</v>
      </c>
      <c r="J60" s="28">
        <f t="shared" si="4"/>
        <v>0</v>
      </c>
      <c r="K60" s="26"/>
    </row>
    <row r="61" spans="1:12" s="22" customFormat="1" ht="25.15" customHeight="1">
      <c r="A61" s="32" t="s">
        <v>85</v>
      </c>
      <c r="B61" s="32"/>
      <c r="C61" s="32"/>
      <c r="D61" s="32"/>
      <c r="E61" s="32"/>
      <c r="F61" s="32"/>
      <c r="G61" s="30">
        <f>SUBTOTAL(9,G7:G60)</f>
        <v>2385664.0499999998</v>
      </c>
      <c r="H61" s="30">
        <f t="shared" ref="H61:J61" si="5">SUBTOTAL(9,H7:H60)</f>
        <v>9935490</v>
      </c>
      <c r="I61" s="30">
        <f t="shared" si="5"/>
        <v>6325856</v>
      </c>
      <c r="J61" s="30">
        <f t="shared" si="5"/>
        <v>18647010.050000001</v>
      </c>
      <c r="K61" s="31"/>
    </row>
    <row r="62" spans="1:12" ht="10.9" customHeight="1">
      <c r="G62" s="18"/>
      <c r="H62" s="18"/>
      <c r="I62" s="18"/>
      <c r="J62" s="21"/>
      <c r="L62" s="12"/>
    </row>
    <row r="63" spans="1:12">
      <c r="G63" s="18"/>
    </row>
    <row r="64" spans="1:12">
      <c r="G64" s="18"/>
    </row>
    <row r="65" spans="7:10">
      <c r="G65" s="19"/>
    </row>
    <row r="66" spans="7:10">
      <c r="H66" s="18"/>
      <c r="I66" s="18"/>
      <c r="J66" s="21"/>
    </row>
    <row r="68" spans="7:10" ht="15" customHeight="1">
      <c r="G68" s="18"/>
      <c r="H68" s="18"/>
      <c r="I68" s="18"/>
      <c r="J68" s="21"/>
    </row>
    <row r="69" spans="7:10">
      <c r="G69" s="18"/>
      <c r="H69" s="18"/>
      <c r="I69" s="20"/>
      <c r="J69" s="21"/>
    </row>
    <row r="70" spans="7:10">
      <c r="G70" s="18"/>
      <c r="H70" s="18"/>
      <c r="I70" s="20"/>
      <c r="J70" s="21"/>
    </row>
    <row r="71" spans="7:10" ht="13.15" customHeight="1">
      <c r="G71" s="18"/>
      <c r="H71" s="18"/>
      <c r="I71" s="18"/>
      <c r="J71" s="21"/>
    </row>
    <row r="72" spans="7:10" ht="13.15" customHeight="1">
      <c r="G72" s="18"/>
      <c r="H72" s="18"/>
      <c r="I72" s="18"/>
      <c r="J72" s="21"/>
    </row>
    <row r="73" spans="7:10">
      <c r="G73" s="18"/>
      <c r="H73" s="18"/>
      <c r="I73" s="18"/>
      <c r="J73" s="21"/>
    </row>
    <row r="74" spans="7:10">
      <c r="G74" s="18"/>
      <c r="H74" s="18"/>
      <c r="I74" s="18"/>
      <c r="J74" s="21"/>
    </row>
    <row r="75" spans="7:10">
      <c r="G75" s="18"/>
      <c r="H75" s="18"/>
      <c r="I75" s="18"/>
      <c r="J75" s="21"/>
    </row>
    <row r="76" spans="7:10">
      <c r="G76" s="18"/>
      <c r="H76" s="18"/>
      <c r="I76" s="18"/>
      <c r="J76" s="21"/>
    </row>
    <row r="77" spans="7:10">
      <c r="G77" s="18"/>
      <c r="H77" s="18"/>
      <c r="I77" s="18"/>
      <c r="J77" s="21"/>
    </row>
    <row r="78" spans="7:10">
      <c r="G78" s="18"/>
      <c r="H78" s="18"/>
      <c r="I78" s="18"/>
      <c r="J78" s="21"/>
    </row>
    <row r="79" spans="7:10">
      <c r="G79" s="18"/>
      <c r="H79" s="18"/>
      <c r="I79" s="18"/>
      <c r="J79" s="21"/>
    </row>
    <row r="80" spans="7:10">
      <c r="G80" s="18"/>
      <c r="H80" s="18"/>
      <c r="I80" s="18"/>
      <c r="J80" s="21"/>
    </row>
    <row r="81" spans="7:10">
      <c r="G81" s="18"/>
      <c r="H81" s="18"/>
      <c r="I81" s="18"/>
      <c r="J81" s="21"/>
    </row>
    <row r="82" spans="7:10">
      <c r="G82" s="21"/>
      <c r="H82" s="21"/>
      <c r="I82" s="21"/>
      <c r="J82" s="21"/>
    </row>
    <row r="83" spans="7:10">
      <c r="G83" s="18"/>
      <c r="H83" s="18"/>
      <c r="I83" s="18"/>
      <c r="J83" s="21"/>
    </row>
    <row r="84" spans="7:10">
      <c r="G84" s="18"/>
    </row>
    <row r="85" spans="7:10">
      <c r="G85" s="18"/>
      <c r="H85" s="18"/>
      <c r="I85" s="18"/>
      <c r="J85" s="21"/>
    </row>
    <row r="86" spans="7:10">
      <c r="J86" s="21"/>
    </row>
    <row r="87" spans="7:10">
      <c r="J87" s="21"/>
    </row>
  </sheetData>
  <autoFilter ref="A6:K60"/>
  <sortState ref="A7:K42">
    <sortCondition ref="B7:B42"/>
  </sortState>
  <mergeCells count="1">
    <mergeCell ref="A61:F61"/>
  </mergeCells>
  <pageMargins left="0.59055118110236227" right="0.39370078740157483" top="0.39370078740157483" bottom="0.39370078740157483" header="0.19685039370078741" footer="0.19685039370078741"/>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Investīciju_programma_2025</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Dagnija Spele</dc:creator>
  <cp:lastModifiedBy>Uldis Ervalds</cp:lastModifiedBy>
  <cp:lastPrinted>2025-02-12T09:21:48Z</cp:lastPrinted>
  <dcterms:created xsi:type="dcterms:W3CDTF">2025-01-10T09:33:13Z</dcterms:created>
  <dcterms:modified xsi:type="dcterms:W3CDTF">2025-02-21T08:50:03Z</dcterms:modified>
</cp:coreProperties>
</file>