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025\BILDES\TUKUMS_01\"/>
    </mc:Choice>
  </mc:AlternateContent>
  <xr:revisionPtr revIDLastSave="0" documentId="13_ncr:1_{321D1520-BD7F-415F-8A85-F41987F5915D}" xr6:coauthVersionLast="47" xr6:coauthVersionMax="47" xr10:uidLastSave="{00000000-0000-0000-0000-000000000000}"/>
  <bookViews>
    <workbookView xWindow="-120" yWindow="-120" windowWidth="25440" windowHeight="15270" tabRatio="769" xr2:uid="{00000000-000D-0000-FFFF-FFFF00000000}"/>
  </bookViews>
  <sheets>
    <sheet name="1.piel." sheetId="37" r:id="rId1"/>
    <sheet name="2.pielikums" sheetId="38" r:id="rId2"/>
    <sheet name="2.piel." sheetId="25" state="hidden" r:id="rId3"/>
    <sheet name="3.piel." sheetId="39" r:id="rId4"/>
    <sheet name="4.piel. " sheetId="40" r:id="rId5"/>
    <sheet name="5.piel." sheetId="41" r:id="rId6"/>
    <sheet name="6.piel." sheetId="26" r:id="rId7"/>
    <sheet name="7.piel." sheetId="27" r:id="rId8"/>
    <sheet name="8.piel." sheetId="28" r:id="rId9"/>
    <sheet name="9.piel." sheetId="29" r:id="rId10"/>
    <sheet name="10.piel." sheetId="30" r:id="rId11"/>
    <sheet name="11.piel." sheetId="33" r:id="rId12"/>
    <sheet name="12.piel." sheetId="34" r:id="rId13"/>
    <sheet name="13.piel." sheetId="35" r:id="rId14"/>
    <sheet name="14.piel." sheetId="36" r:id="rId15"/>
  </sheets>
  <definedNames>
    <definedName name="_xlnm.Print_Titles" localSheetId="0">'1.piel.'!$9:$9</definedName>
    <definedName name="_xlnm.Print_Titles" localSheetId="2">'2.piel.'!$9:$9</definedName>
    <definedName name="_xlnm.Print_Titles" localSheetId="1">'2.pielikums'!$9:$9</definedName>
    <definedName name="_xlnm.Print_Titles" localSheetId="3">'3.piel.'!$9:$9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41" l="1"/>
  <c r="G31" i="41"/>
  <c r="G30" i="41"/>
  <c r="G29" i="41"/>
  <c r="G28" i="41"/>
  <c r="G27" i="41"/>
  <c r="G26" i="41"/>
  <c r="G25" i="41"/>
  <c r="G24" i="41"/>
  <c r="G23" i="41"/>
  <c r="G22" i="41"/>
  <c r="G21" i="41"/>
  <c r="G20" i="41"/>
  <c r="G19" i="41"/>
  <c r="G18" i="41"/>
  <c r="G17" i="41"/>
  <c r="G16" i="41"/>
  <c r="G15" i="41"/>
  <c r="G14" i="41"/>
  <c r="E64" i="40"/>
  <c r="E63" i="40"/>
  <c r="E62" i="40"/>
  <c r="E61" i="40"/>
  <c r="E60" i="40"/>
  <c r="E59" i="40"/>
  <c r="E58" i="40"/>
  <c r="E57" i="40"/>
  <c r="E56" i="40"/>
  <c r="E55" i="40"/>
  <c r="E54" i="40"/>
  <c r="E53" i="40"/>
  <c r="E52" i="40"/>
  <c r="E51" i="40"/>
  <c r="E50" i="40"/>
  <c r="E47" i="40"/>
  <c r="E46" i="40"/>
  <c r="E45" i="40"/>
  <c r="E44" i="40"/>
  <c r="E43" i="40"/>
  <c r="E42" i="40"/>
  <c r="E41" i="40"/>
  <c r="E40" i="40"/>
  <c r="E39" i="40"/>
  <c r="E38" i="40"/>
  <c r="E37" i="40"/>
  <c r="C37" i="40"/>
  <c r="E33" i="40"/>
  <c r="E32" i="40"/>
  <c r="E31" i="40"/>
  <c r="E30" i="40"/>
  <c r="E29" i="40"/>
  <c r="E28" i="40"/>
  <c r="E27" i="40"/>
  <c r="E26" i="40"/>
  <c r="E25" i="40"/>
  <c r="E24" i="40"/>
  <c r="E23" i="40"/>
  <c r="E22" i="40"/>
  <c r="E21" i="40"/>
  <c r="E20" i="40"/>
  <c r="E19" i="40"/>
  <c r="E18" i="40"/>
  <c r="E17" i="40"/>
  <c r="E16" i="40"/>
  <c r="E15" i="40"/>
  <c r="E14" i="40"/>
  <c r="E13" i="40"/>
  <c r="E12" i="40" s="1"/>
  <c r="D12" i="40"/>
  <c r="C12" i="40"/>
  <c r="J194" i="39"/>
  <c r="I194" i="39"/>
  <c r="H194" i="39"/>
  <c r="G194" i="39"/>
  <c r="F194" i="39"/>
  <c r="E194" i="39"/>
  <c r="D194" i="39"/>
  <c r="C14" i="36"/>
  <c r="D13" i="35"/>
  <c r="E13" i="35"/>
  <c r="F13" i="35"/>
  <c r="I13" i="35"/>
  <c r="C14" i="35"/>
  <c r="C13" i="35" s="1"/>
  <c r="H14" i="35"/>
  <c r="H13" i="35" s="1"/>
  <c r="J14" i="35"/>
  <c r="C15" i="35"/>
  <c r="H15" i="35"/>
  <c r="J15" i="35"/>
  <c r="C16" i="35"/>
  <c r="H16" i="35"/>
  <c r="J16" i="35" s="1"/>
  <c r="C17" i="35"/>
  <c r="H17" i="35"/>
  <c r="J17" i="35"/>
  <c r="C18" i="35"/>
  <c r="H18" i="35"/>
  <c r="J18" i="35"/>
  <c r="C19" i="35"/>
  <c r="H19" i="35"/>
  <c r="J19" i="35"/>
  <c r="C20" i="35"/>
  <c r="H20" i="35"/>
  <c r="J20" i="35" s="1"/>
  <c r="C21" i="35"/>
  <c r="H21" i="35"/>
  <c r="J21" i="35"/>
  <c r="C22" i="35"/>
  <c r="H22" i="35"/>
  <c r="J22" i="35"/>
  <c r="C23" i="35"/>
  <c r="H23" i="35"/>
  <c r="J23" i="35"/>
  <c r="C24" i="35"/>
  <c r="H24" i="35"/>
  <c r="J24" i="35" s="1"/>
  <c r="C25" i="35"/>
  <c r="H25" i="35"/>
  <c r="J25" i="35"/>
  <c r="C26" i="35"/>
  <c r="H26" i="35"/>
  <c r="J26" i="35"/>
  <c r="C27" i="35"/>
  <c r="H27" i="35"/>
  <c r="J27" i="35"/>
  <c r="C28" i="35"/>
  <c r="H28" i="35"/>
  <c r="J28" i="35" s="1"/>
  <c r="C29" i="35"/>
  <c r="G29" i="35"/>
  <c r="G13" i="35" s="1"/>
  <c r="H29" i="35"/>
  <c r="J29" i="35" s="1"/>
  <c r="C30" i="35"/>
  <c r="H30" i="35"/>
  <c r="J30" i="35"/>
  <c r="C31" i="35"/>
  <c r="H31" i="35"/>
  <c r="J31" i="35"/>
  <c r="C32" i="35"/>
  <c r="H32" i="35"/>
  <c r="J32" i="35"/>
  <c r="C33" i="35"/>
  <c r="H33" i="35"/>
  <c r="J33" i="35" s="1"/>
  <c r="C34" i="35"/>
  <c r="H34" i="35"/>
  <c r="J34" i="35"/>
  <c r="C35" i="35"/>
  <c r="H35" i="35"/>
  <c r="J35" i="35"/>
  <c r="C36" i="35"/>
  <c r="H36" i="35"/>
  <c r="J36" i="35"/>
  <c r="C37" i="35"/>
  <c r="H37" i="35"/>
  <c r="J37" i="35" s="1"/>
  <c r="C38" i="35"/>
  <c r="H38" i="35"/>
  <c r="J38" i="35"/>
  <c r="C39" i="35"/>
  <c r="H39" i="35"/>
  <c r="J39" i="35"/>
  <c r="C40" i="35"/>
  <c r="H40" i="35"/>
  <c r="J40" i="35"/>
  <c r="C41" i="35"/>
  <c r="H41" i="35"/>
  <c r="J41" i="35" s="1"/>
  <c r="C42" i="35"/>
  <c r="H42" i="35"/>
  <c r="J42" i="35"/>
  <c r="C43" i="35"/>
  <c r="H43" i="35"/>
  <c r="J43" i="35"/>
  <c r="D11" i="34"/>
  <c r="H11" i="34"/>
  <c r="C12" i="34"/>
  <c r="C11" i="34" s="1"/>
  <c r="F12" i="34"/>
  <c r="F11" i="34" s="1"/>
  <c r="I11" i="34" s="1"/>
  <c r="I12" i="34"/>
  <c r="F13" i="34"/>
  <c r="I13" i="34"/>
  <c r="F14" i="34"/>
  <c r="I14" i="34"/>
  <c r="F15" i="34"/>
  <c r="I15" i="34"/>
  <c r="F16" i="34"/>
  <c r="I16" i="34"/>
  <c r="C17" i="34"/>
  <c r="F17" i="34"/>
  <c r="I17" i="34"/>
  <c r="F18" i="34"/>
  <c r="I18" i="34" s="1"/>
  <c r="F19" i="34"/>
  <c r="I19" i="34"/>
  <c r="F20" i="34"/>
  <c r="I20" i="34" s="1"/>
  <c r="F21" i="34"/>
  <c r="I21" i="34"/>
  <c r="C22" i="34"/>
  <c r="F22" i="34"/>
  <c r="I22" i="34"/>
  <c r="F23" i="34"/>
  <c r="I23" i="34"/>
  <c r="F24" i="34"/>
  <c r="I24" i="34"/>
  <c r="F25" i="34"/>
  <c r="I25" i="34"/>
  <c r="F26" i="34"/>
  <c r="I26" i="34"/>
  <c r="C27" i="34"/>
  <c r="F27" i="34"/>
  <c r="I27" i="34" s="1"/>
  <c r="F28" i="34"/>
  <c r="I28" i="34"/>
  <c r="F29" i="34"/>
  <c r="I29" i="34" s="1"/>
  <c r="F30" i="34"/>
  <c r="I30" i="34"/>
  <c r="F31" i="34"/>
  <c r="I31" i="34" s="1"/>
  <c r="C32" i="34"/>
  <c r="F32" i="34"/>
  <c r="I32" i="34"/>
  <c r="F33" i="34"/>
  <c r="I33" i="34"/>
  <c r="F34" i="34"/>
  <c r="I34" i="34"/>
  <c r="F35" i="34"/>
  <c r="I35" i="34"/>
  <c r="F36" i="34"/>
  <c r="I36" i="34"/>
  <c r="C37" i="34"/>
  <c r="F37" i="34"/>
  <c r="I37" i="34"/>
  <c r="F38" i="34"/>
  <c r="I38" i="34" s="1"/>
  <c r="F39" i="34"/>
  <c r="I39" i="34"/>
  <c r="F40" i="34"/>
  <c r="I40" i="34" s="1"/>
  <c r="F41" i="34"/>
  <c r="I41" i="34"/>
  <c r="C42" i="34"/>
  <c r="F42" i="34"/>
  <c r="I42" i="34"/>
  <c r="F43" i="34"/>
  <c r="I43" i="34"/>
  <c r="F44" i="34"/>
  <c r="I44" i="34"/>
  <c r="F45" i="34"/>
  <c r="I45" i="34"/>
  <c r="F46" i="34"/>
  <c r="I46" i="34"/>
  <c r="C47" i="34"/>
  <c r="F47" i="34"/>
  <c r="I47" i="34" s="1"/>
  <c r="F48" i="34"/>
  <c r="I48" i="34"/>
  <c r="F49" i="34"/>
  <c r="I49" i="34" s="1"/>
  <c r="F50" i="34"/>
  <c r="I50" i="34"/>
  <c r="F51" i="34"/>
  <c r="I51" i="34" s="1"/>
  <c r="C52" i="34"/>
  <c r="F52" i="34"/>
  <c r="I52" i="34"/>
  <c r="F53" i="34"/>
  <c r="I53" i="34"/>
  <c r="F54" i="34"/>
  <c r="I54" i="34"/>
  <c r="F55" i="34"/>
  <c r="I55" i="34"/>
  <c r="F56" i="34"/>
  <c r="I56" i="34"/>
  <c r="C57" i="34"/>
  <c r="F57" i="34"/>
  <c r="I57" i="34"/>
  <c r="F58" i="34"/>
  <c r="I58" i="34" s="1"/>
  <c r="F59" i="34"/>
  <c r="I59" i="34"/>
  <c r="F60" i="34"/>
  <c r="I60" i="34" s="1"/>
  <c r="F61" i="34"/>
  <c r="I61" i="34"/>
  <c r="C62" i="34"/>
  <c r="F62" i="34"/>
  <c r="I62" i="34"/>
  <c r="F63" i="34"/>
  <c r="I63" i="34"/>
  <c r="F64" i="34"/>
  <c r="I64" i="34"/>
  <c r="F65" i="34"/>
  <c r="I65" i="34"/>
  <c r="F66" i="34"/>
  <c r="I66" i="34"/>
  <c r="C67" i="34"/>
  <c r="F67" i="34"/>
  <c r="I67" i="34" s="1"/>
  <c r="F68" i="34"/>
  <c r="I68" i="34"/>
  <c r="F69" i="34"/>
  <c r="I69" i="34" s="1"/>
  <c r="F70" i="34"/>
  <c r="I70" i="34"/>
  <c r="F71" i="34"/>
  <c r="I71" i="34" s="1"/>
  <c r="C72" i="34"/>
  <c r="F72" i="34"/>
  <c r="I72" i="34"/>
  <c r="F73" i="34"/>
  <c r="I73" i="34"/>
  <c r="F74" i="34"/>
  <c r="I74" i="34"/>
  <c r="F75" i="34"/>
  <c r="I75" i="34"/>
  <c r="F76" i="34"/>
  <c r="I76" i="34"/>
  <c r="C77" i="34"/>
  <c r="F77" i="34"/>
  <c r="I77" i="34"/>
  <c r="F78" i="34"/>
  <c r="I78" i="34" s="1"/>
  <c r="F79" i="34"/>
  <c r="I79" i="34"/>
  <c r="F80" i="34"/>
  <c r="I80" i="34" s="1"/>
  <c r="F81" i="34"/>
  <c r="I81" i="34"/>
  <c r="C82" i="34"/>
  <c r="F82" i="34"/>
  <c r="I82" i="34"/>
  <c r="F83" i="34"/>
  <c r="I83" i="34"/>
  <c r="F84" i="34"/>
  <c r="I84" i="34"/>
  <c r="F85" i="34"/>
  <c r="I85" i="34"/>
  <c r="F86" i="34"/>
  <c r="I86" i="34"/>
  <c r="C87" i="34"/>
  <c r="F87" i="34"/>
  <c r="I87" i="34" s="1"/>
  <c r="F88" i="34"/>
  <c r="I88" i="34"/>
  <c r="F89" i="34"/>
  <c r="I89" i="34" s="1"/>
  <c r="F90" i="34"/>
  <c r="I90" i="34"/>
  <c r="F91" i="34"/>
  <c r="I91" i="34" s="1"/>
  <c r="C92" i="34"/>
  <c r="F92" i="34"/>
  <c r="I92" i="34"/>
  <c r="F93" i="34"/>
  <c r="I93" i="34"/>
  <c r="F94" i="34"/>
  <c r="I94" i="34"/>
  <c r="F95" i="34"/>
  <c r="I95" i="34"/>
  <c r="F96" i="34"/>
  <c r="I96" i="34"/>
  <c r="C97" i="34"/>
  <c r="F97" i="34"/>
  <c r="I97" i="34"/>
  <c r="F98" i="34"/>
  <c r="I98" i="34" s="1"/>
  <c r="F99" i="34"/>
  <c r="I99" i="34"/>
  <c r="F100" i="34"/>
  <c r="I100" i="34" s="1"/>
  <c r="F101" i="34"/>
  <c r="I101" i="34"/>
  <c r="C102" i="34"/>
  <c r="F102" i="34"/>
  <c r="I102" i="34"/>
  <c r="F103" i="34"/>
  <c r="I103" i="34"/>
  <c r="F104" i="34"/>
  <c r="I104" i="34"/>
  <c r="F105" i="34"/>
  <c r="I105" i="34"/>
  <c r="F106" i="34"/>
  <c r="I106" i="34"/>
  <c r="C107" i="34"/>
  <c r="F107" i="34"/>
  <c r="I107" i="34" s="1"/>
  <c r="C14" i="33"/>
  <c r="D14" i="33"/>
  <c r="E14" i="33"/>
  <c r="J13" i="35" l="1"/>
  <c r="I17" i="30" l="1"/>
  <c r="H17" i="30"/>
  <c r="E17" i="30"/>
  <c r="I16" i="30"/>
  <c r="H16" i="30"/>
  <c r="E16" i="30"/>
  <c r="H15" i="30"/>
  <c r="H11" i="30" s="1"/>
  <c r="I14" i="30"/>
  <c r="E14" i="30"/>
  <c r="E13" i="30"/>
  <c r="I13" i="30" s="1"/>
  <c r="I12" i="30"/>
  <c r="H12" i="30"/>
  <c r="E12" i="30"/>
  <c r="G11" i="30"/>
  <c r="F11" i="30"/>
  <c r="E11" i="30"/>
  <c r="D11" i="30"/>
  <c r="C11" i="30"/>
  <c r="H34" i="29"/>
  <c r="I34" i="29" s="1"/>
  <c r="F34" i="29"/>
  <c r="I33" i="29"/>
  <c r="F33" i="29"/>
  <c r="I32" i="29"/>
  <c r="F32" i="29"/>
  <c r="I31" i="29"/>
  <c r="F31" i="29"/>
  <c r="I30" i="29"/>
  <c r="F30" i="29"/>
  <c r="I29" i="29"/>
  <c r="F29" i="29"/>
  <c r="I28" i="29"/>
  <c r="F28" i="29"/>
  <c r="I27" i="29"/>
  <c r="F27" i="29"/>
  <c r="I26" i="29"/>
  <c r="F26" i="29"/>
  <c r="I25" i="29"/>
  <c r="F25" i="29"/>
  <c r="I24" i="29"/>
  <c r="F24" i="29"/>
  <c r="I23" i="29"/>
  <c r="F23" i="29"/>
  <c r="I22" i="29"/>
  <c r="F22" i="29"/>
  <c r="I21" i="29"/>
  <c r="F21" i="29"/>
  <c r="I20" i="29"/>
  <c r="F20" i="29"/>
  <c r="I19" i="29"/>
  <c r="F19" i="29"/>
  <c r="I18" i="29"/>
  <c r="F18" i="29"/>
  <c r="I17" i="29"/>
  <c r="F17" i="29"/>
  <c r="I16" i="29"/>
  <c r="F16" i="29"/>
  <c r="I15" i="29"/>
  <c r="F15" i="29"/>
  <c r="I14" i="29"/>
  <c r="F14" i="29"/>
  <c r="I13" i="29"/>
  <c r="F13" i="29"/>
  <c r="F11" i="29" s="1"/>
  <c r="I12" i="29"/>
  <c r="F12" i="29"/>
  <c r="G11" i="29"/>
  <c r="E11" i="29"/>
  <c r="D11" i="29"/>
  <c r="C11" i="29"/>
  <c r="E16" i="28"/>
  <c r="G16" i="28" s="1"/>
  <c r="C16" i="28"/>
  <c r="D14" i="28"/>
  <c r="C14" i="28"/>
  <c r="I32" i="27"/>
  <c r="G32" i="27"/>
  <c r="J32" i="27" s="1"/>
  <c r="J31" i="27"/>
  <c r="J30" i="27"/>
  <c r="G30" i="27"/>
  <c r="J29" i="27"/>
  <c r="G29" i="27"/>
  <c r="J28" i="27"/>
  <c r="G28" i="27"/>
  <c r="J27" i="27"/>
  <c r="G27" i="27"/>
  <c r="J26" i="27"/>
  <c r="G26" i="27"/>
  <c r="J25" i="27"/>
  <c r="G25" i="27"/>
  <c r="J24" i="27"/>
  <c r="G24" i="27"/>
  <c r="J23" i="27"/>
  <c r="G23" i="27"/>
  <c r="J22" i="27"/>
  <c r="G22" i="27"/>
  <c r="J21" i="27"/>
  <c r="G21" i="27"/>
  <c r="J20" i="27"/>
  <c r="G20" i="27"/>
  <c r="J19" i="27"/>
  <c r="G19" i="27"/>
  <c r="J18" i="27"/>
  <c r="G18" i="27"/>
  <c r="J17" i="27"/>
  <c r="G17" i="27"/>
  <c r="J16" i="27"/>
  <c r="G16" i="27"/>
  <c r="J15" i="27"/>
  <c r="G15" i="27"/>
  <c r="J14" i="27"/>
  <c r="G14" i="27"/>
  <c r="J13" i="27"/>
  <c r="J11" i="27" s="1"/>
  <c r="G13" i="27"/>
  <c r="G11" i="27" s="1"/>
  <c r="J12" i="27"/>
  <c r="G12" i="27"/>
  <c r="I11" i="27"/>
  <c r="H11" i="27"/>
  <c r="F11" i="27"/>
  <c r="E11" i="27"/>
  <c r="D11" i="27"/>
  <c r="F56" i="26"/>
  <c r="G56" i="26" s="1"/>
  <c r="G55" i="26"/>
  <c r="G54" i="26"/>
  <c r="G53" i="26"/>
  <c r="G52" i="26"/>
  <c r="G51" i="26"/>
  <c r="G50" i="26"/>
  <c r="G49" i="26"/>
  <c r="G48" i="26"/>
  <c r="F48" i="26"/>
  <c r="F11" i="26" s="1"/>
  <c r="G11" i="26" s="1"/>
  <c r="G47" i="26"/>
  <c r="G46" i="26"/>
  <c r="G45" i="26"/>
  <c r="G44" i="26"/>
  <c r="G43" i="26"/>
  <c r="G42" i="26"/>
  <c r="G41" i="26"/>
  <c r="G40" i="26"/>
  <c r="G39" i="26"/>
  <c r="G38" i="26"/>
  <c r="G37" i="26"/>
  <c r="G36" i="26"/>
  <c r="G35" i="26"/>
  <c r="G34" i="26"/>
  <c r="G33" i="26"/>
  <c r="G32" i="26"/>
  <c r="G31" i="26"/>
  <c r="G30" i="26"/>
  <c r="G29" i="26"/>
  <c r="G28" i="26"/>
  <c r="G27" i="26"/>
  <c r="G26" i="26"/>
  <c r="G25" i="26"/>
  <c r="G24" i="26"/>
  <c r="G23" i="26"/>
  <c r="G22" i="26"/>
  <c r="G21" i="26"/>
  <c r="G20" i="26"/>
  <c r="G19" i="26"/>
  <c r="G18" i="26"/>
  <c r="G17" i="26"/>
  <c r="G16" i="26"/>
  <c r="G15" i="26"/>
  <c r="G14" i="26"/>
  <c r="G13" i="26"/>
  <c r="G12" i="26"/>
  <c r="I11" i="29" l="1"/>
  <c r="H11" i="29"/>
  <c r="I15" i="30"/>
  <c r="I11" i="30" s="1"/>
  <c r="E14" i="28"/>
  <c r="G14" i="28" s="1"/>
</calcChain>
</file>

<file path=xl/sharedStrings.xml><?xml version="1.0" encoding="utf-8"?>
<sst xmlns="http://schemas.openxmlformats.org/spreadsheetml/2006/main" count="1722" uniqueCount="978">
  <si>
    <t>Atlīdzība</t>
  </si>
  <si>
    <t>Preces un pakalpojumi</t>
  </si>
  <si>
    <t>Pamatkapitāla veidošana</t>
  </si>
  <si>
    <t>Nr. p.k.</t>
  </si>
  <si>
    <t>Kopā</t>
  </si>
  <si>
    <t>Aizdevējs</t>
  </si>
  <si>
    <t>Mērķis</t>
  </si>
  <si>
    <t>Līguma noslēgšanas datums</t>
  </si>
  <si>
    <t>Valsts kase</t>
  </si>
  <si>
    <t>x</t>
  </si>
  <si>
    <t>1. pielikums</t>
  </si>
  <si>
    <t>3. pielikums</t>
  </si>
  <si>
    <t>4. pielikums</t>
  </si>
  <si>
    <t>"Par Tukuma novada pašvaldības 2025. gada budžetu"</t>
  </si>
  <si>
    <t>Latvijas Nacionālā kultūras centra mērķdotācija amatiermākslas kolektīvu vadītāju darba samaksai un valsts sociālās apdrošināšanas obligātajām iemaksām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</si>
  <si>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</si>
  <si>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</si>
  <si>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</si>
  <si>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</si>
  <si>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</si>
  <si>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</si>
  <si>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</si>
  <si>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 xml:space="preserve">Primārās veselības aprūpes pakalpojums 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</si>
  <si>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</si>
  <si>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</si>
  <si>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Nodarbinātības valsts aģentūras finansējums algotajiem sabiedriskajiem darbiem un skolēnu nodarbinātībai vasarā</t>
  </si>
  <si>
    <t>Valsts dotācija par personām, kuras ilgstošas sociālās aprūpes iestādēs ievietotas līdz 1998. gada 1. janvārim, (sask. ar 23.12.2022. MK not. Nr. 866 9.pielikumu)</t>
  </si>
  <si>
    <t>Precizētais 2025. gada budžets</t>
  </si>
  <si>
    <t>Rādītāju nosaukumi</t>
  </si>
  <si>
    <t>II IZDEVUMI - kopā</t>
  </si>
  <si>
    <t>Valsts budžeta transferti</t>
  </si>
  <si>
    <t>18.0.0.0.</t>
  </si>
  <si>
    <t xml:space="preserve">    18.6.2.0.</t>
  </si>
  <si>
    <t>I IEŅĒMUMI - kopā</t>
  </si>
  <si>
    <t>Naudas līdzekļi un noguldījumi (bilances aktīvā)</t>
  </si>
  <si>
    <t>Budžeta kategoriju kodi</t>
  </si>
  <si>
    <t>ELFLA projekts rekreācijas vides uzlabošana Slampes pagastā</t>
  </si>
  <si>
    <t>06.08.2009</t>
  </si>
  <si>
    <t>ERAF projektam "Gājēju celiņa izbūve Lapmežciema pagastā"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</si>
  <si>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</si>
  <si>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</si>
  <si>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</si>
  <si>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</si>
  <si>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</si>
  <si>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</si>
  <si>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29.06.2021</t>
  </si>
  <si>
    <t>04.11.2019</t>
  </si>
  <si>
    <t>ERAF projekta "Engures Dienas sociālās centra energoefektivitātes paaugstināšana" īstenošanai</t>
  </si>
  <si>
    <t>16.04.2019</t>
  </si>
  <si>
    <t>01.09.2020</t>
  </si>
  <si>
    <t>ERAF projekts Energoefektivitātes paaugstināšana PII "Pasaciņa", Tukumā</t>
  </si>
  <si>
    <t>09.04.2019</t>
  </si>
  <si>
    <t>20.06.2019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</si>
  <si>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</si>
  <si>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</si>
  <si>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</si>
  <si>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</si>
  <si>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</si>
  <si>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</si>
  <si>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</si>
  <si>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</si>
  <si>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>02.07.2018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</si>
  <si>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</si>
  <si>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</si>
  <si>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</si>
  <si>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</si>
  <si>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</si>
  <si>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</si>
  <si>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</si>
  <si>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</si>
  <si>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</si>
  <si>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</si>
  <si>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29.10.2021</t>
  </si>
  <si>
    <t>Ēkas "Silavas", Cēre, Cēres pagasts, Kandavas novads jumta seguma nomaiņa</t>
  </si>
  <si>
    <t>17.05.2018</t>
  </si>
  <si>
    <t>07.06.2021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</si>
  <si>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</si>
  <si>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</si>
  <si>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</si>
  <si>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</si>
  <si>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</si>
  <si>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</si>
  <si>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</si>
  <si>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</si>
  <si>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</si>
  <si>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</si>
  <si>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</si>
  <si>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</si>
  <si>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</si>
  <si>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</si>
  <si>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</si>
  <si>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</si>
  <si>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</si>
  <si>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Engures Mūzikas un mākslas skolas būvniecības 2.kārta</t>
  </si>
  <si>
    <t>28.10.2008</t>
  </si>
  <si>
    <t>Jumta seguma nomaiņa dzīv.mājai Pūre-3</t>
  </si>
  <si>
    <t>Sporta halles celtniecībai Lapmežciema novadā</t>
  </si>
  <si>
    <t>25.08.2008</t>
  </si>
  <si>
    <t>Tautas nama ēkas fasādes un administratīvā korpusa 2.stāva rekonstrukcijai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</si>
  <si>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</si>
  <si>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</si>
  <si>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</si>
  <si>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</si>
  <si>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</si>
  <si>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</si>
  <si>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</si>
  <si>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</si>
  <si>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</si>
  <si>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</si>
  <si>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</si>
  <si>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</si>
  <si>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22.07.2021</t>
  </si>
  <si>
    <t>20.07.2018</t>
  </si>
  <si>
    <t>Pirmpirkuma tiesību izmantošana nedzīvojamās ēkas Tidaholmas 1, Tukumā iegādei</t>
  </si>
  <si>
    <t>25.05.2018</t>
  </si>
  <si>
    <t>Prioritārā investīciju projekta „Ielu apgaismojuma izbūve Jaunpils novada Viesatu pagasta Viesatu ciemā" īstenošanai</t>
  </si>
  <si>
    <t>07.12.2016</t>
  </si>
  <si>
    <t>13.04.2016</t>
  </si>
  <si>
    <t>Progresa ielas pārbūve Tukumā</t>
  </si>
  <si>
    <t>27.08.2020</t>
  </si>
  <si>
    <t>02.03.2018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</si>
  <si>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</si>
  <si>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</si>
  <si>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</si>
  <si>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</si>
  <si>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</si>
  <si>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>28.04.2022</t>
  </si>
  <si>
    <t>27.04.2022</t>
  </si>
  <si>
    <t>12.08.2022</t>
  </si>
  <si>
    <t>ERAF projekta "Pakalpojumu infrastruktūras attīstība Deinstitucionalizācijas plāna īstenošanai Tukuma novada pašvaldībā" īstenošanai</t>
  </si>
  <si>
    <t>31.03.2023</t>
  </si>
  <si>
    <t>01.06.2023</t>
  </si>
  <si>
    <t>Projekta "Gājēju pārvada pār dzelzceļu Tukumā pārbūve" īstenošanai</t>
  </si>
  <si>
    <t>06.07.2023</t>
  </si>
  <si>
    <t>15.08.2023</t>
  </si>
  <si>
    <t>21.06.2019</t>
  </si>
  <si>
    <t>19.09.2023</t>
  </si>
  <si>
    <t>Sporta infrastruktūras pārbūve pie Jaunpils vidusskolas</t>
  </si>
  <si>
    <t>07.12.2017</t>
  </si>
  <si>
    <t>24.02.2021</t>
  </si>
  <si>
    <t>KOPĀ: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</si>
  <si>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</si>
  <si>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</si>
  <si>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</si>
  <si>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</si>
  <si>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</si>
  <si>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</si>
  <si>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</si>
  <si>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</si>
  <si>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</si>
  <si>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</si>
  <si>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</si>
  <si>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</si>
  <si>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</si>
  <si>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</si>
  <si>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</si>
  <si>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</si>
  <si>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</si>
  <si>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</si>
  <si>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</si>
  <si>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</si>
  <si>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</si>
  <si>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</si>
  <si>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21.09.2010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</si>
  <si>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</si>
  <si>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</si>
  <si>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</si>
  <si>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</si>
  <si>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</si>
  <si>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</si>
  <si>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</si>
  <si>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</si>
  <si>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</si>
  <si>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</si>
  <si>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</si>
  <si>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08.07.2008</t>
  </si>
  <si>
    <t xml:space="preserve">ES projekta "Siltumtīklu rekonstrukcija Džūkstes pagastā" </t>
  </si>
  <si>
    <t>04.09.2015</t>
  </si>
  <si>
    <t>Centrālās katlu mājas rekonstrukcija Tukuma pilsētā</t>
  </si>
  <si>
    <t>21.02.2011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</si>
  <si>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</si>
  <si>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</si>
  <si>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</si>
  <si>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</si>
  <si>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</si>
  <si>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11.06.2019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</si>
  <si>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</si>
  <si>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</si>
  <si>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</si>
  <si>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</si>
  <si>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</si>
  <si>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</si>
  <si>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</si>
  <si>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</si>
  <si>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/>
  </si>
  <si>
    <t>1.0.0.0.</t>
  </si>
  <si>
    <t>IENĀKUMA NODOKĻI</t>
  </si>
  <si>
    <t xml:space="preserve">  1.1.0.0.</t>
  </si>
  <si>
    <t xml:space="preserve">  Ieņēmumi no iedzīvotāju ienākuma nodokļa</t>
  </si>
  <si>
    <t>4.0.0.0.</t>
  </si>
  <si>
    <t>ĪPAŠUMA NODOKĻI</t>
  </si>
  <si>
    <t xml:space="preserve">  4.1.0.0.</t>
  </si>
  <si>
    <t xml:space="preserve">  Nekustamā īpašuma nodoklis</t>
  </si>
  <si>
    <t xml:space="preserve">    4.1.1.0.</t>
  </si>
  <si>
    <t xml:space="preserve">    Nekustamā īpašuma nodoklis par zemi</t>
  </si>
  <si>
    <t xml:space="preserve">    4.1.2.0.</t>
  </si>
  <si>
    <t xml:space="preserve">    Nekustamā īpašuma nodoklis par ēkām</t>
  </si>
  <si>
    <t xml:space="preserve">    4.1.3.0.</t>
  </si>
  <si>
    <t xml:space="preserve">    Nekustamā īpašuma nodoklis par mājokļiem</t>
  </si>
  <si>
    <t>5.0.0.0.</t>
  </si>
  <si>
    <t>NODOKĻI PAR PAKALPOJUMIEM UN PRECĒM</t>
  </si>
  <si>
    <t xml:space="preserve">  5.4.0.0.</t>
  </si>
  <si>
    <t xml:space="preserve">  Nodokļi atsevišķām precēm un pakalpojumu veidiem</t>
  </si>
  <si>
    <t xml:space="preserve">    5.4.1.0.</t>
  </si>
  <si>
    <t xml:space="preserve">    Azartspēļu nodoklis</t>
  </si>
  <si>
    <t xml:space="preserve">  5.5.0.0.</t>
  </si>
  <si>
    <t xml:space="preserve">  Nodokļi un maksājumi par tiesībām lietot atsevišķas preces</t>
  </si>
  <si>
    <t xml:space="preserve">    5.5.3.0.</t>
  </si>
  <si>
    <t xml:space="preserve">    Dabas resursu nodoklis</t>
  </si>
  <si>
    <t>8.0.0.0.</t>
  </si>
  <si>
    <t>IEŅĒMUMI NO UZŅĒMĒJDARBĪBAS UN ĪPAŠUMA</t>
  </si>
  <si>
    <t xml:space="preserve">  8.6.0.0.</t>
  </si>
  <si>
    <t xml:space="preserve">  Procentu ieņēmumi par depozītiem, kontu atlikumiem, valsts parāda vērtspapīriem un atlikto maksājumu</t>
  </si>
  <si>
    <t xml:space="preserve">    8.6.2.0.</t>
  </si>
  <si>
    <t xml:space="preserve">    Procentu ieņēmumi par kontu atlikumiem</t>
  </si>
  <si>
    <t xml:space="preserve">    8.6.4.0.</t>
  </si>
  <si>
    <t xml:space="preserve">    Procentu ieņēmumi par atlikto maksājumu no vēl nesamaksātās pirkuma maksas daļas</t>
  </si>
  <si>
    <t>9.0.0.0.</t>
  </si>
  <si>
    <t>VALSTS (PAŠVALDĪBU) NODEVAS UN KANCELEJAS NODEVAS</t>
  </si>
  <si>
    <t xml:space="preserve">  9.1.0.0.</t>
  </si>
  <si>
    <t xml:space="preserve">  Valsts nodevas par valsts sniegto nodrošinājumu un juridiskajiem un citiem pakalpojumiem</t>
  </si>
  <si>
    <t xml:space="preserve">    9.1.8.0.</t>
  </si>
  <si>
    <t xml:space="preserve">    Nodeva par Latvijas Republikas pasu un citu personu apliecinošu un tiesību apliecinošu dokumentu izsniegšanu</t>
  </si>
  <si>
    <t xml:space="preserve">  9.4.0.0.</t>
  </si>
  <si>
    <t xml:space="preserve">  Valsts nodevas, kuras ieskaita pašvaldību budžetā</t>
  </si>
  <si>
    <t xml:space="preserve">    9.4.2.0.</t>
  </si>
  <si>
    <t xml:space="preserve">    Valsts nodeva par apliecinājumiem un citu funkciju pildīšanu bāriņtiesās</t>
  </si>
  <si>
    <t xml:space="preserve">    9.4.3.0.</t>
  </si>
  <si>
    <t xml:space="preserve">    Valsts nodeva par uzvārda, vārda un tautības ieraksta maiņu personu apliecinošos dokumentos</t>
  </si>
  <si>
    <t xml:space="preserve">    9.4.5.0.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</si>
  <si>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</si>
  <si>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9.4.9.0.</t>
  </si>
  <si>
    <t xml:space="preserve">    Pārējās valsts nodevas, kuras ieskaita pašvaldību budžetā</t>
  </si>
  <si>
    <t xml:space="preserve">  9.5.0.0.</t>
  </si>
  <si>
    <t xml:space="preserve">  Pašvaldību nodevas</t>
  </si>
  <si>
    <t xml:space="preserve">    9.5.1.1.</t>
  </si>
  <si>
    <t xml:space="preserve">    Pašvaldības nodeva par domes izstrādāto oficiālo dokumentu un apliecinātu to kopiju saņemšanu</t>
  </si>
  <si>
    <t xml:space="preserve">    9.5.1.2.</t>
  </si>
  <si>
    <t xml:space="preserve">    Pašvaldības nodeva par izklaidējoša rakstura pasākumu sarīkošanu publiskās vietās</t>
  </si>
  <si>
    <t xml:space="preserve">    9.5.1.4.</t>
  </si>
  <si>
    <t xml:space="preserve">    Pašvaldības nodeva par tirdzniecību publiskās vietās</t>
  </si>
  <si>
    <t xml:space="preserve">    9.5.1.7.</t>
  </si>
  <si>
    <t xml:space="preserve">    Pašvaldības nodeva par reklāmas, afišu un sludinājumu izvietošanu publiskās vietās</t>
  </si>
  <si>
    <t xml:space="preserve">    9.5.2.1.</t>
  </si>
  <si>
    <t xml:space="preserve">    Pašvaldības nodeva par būvatļaujas saņemšanu</t>
  </si>
  <si>
    <t xml:space="preserve">    9.5.2.9.</t>
  </si>
  <si>
    <t xml:space="preserve">    Pārējās nodevas, ko uzliek pašvaldības</t>
  </si>
  <si>
    <t>10.0.0.0.</t>
  </si>
  <si>
    <t>NAUDAS SODI UN SANKCIJAS</t>
  </si>
  <si>
    <t xml:space="preserve">  10.1.0.0.</t>
  </si>
  <si>
    <t xml:space="preserve">  Naudas sodi</t>
  </si>
  <si>
    <t xml:space="preserve">    10.1.4.0.</t>
  </si>
  <si>
    <t xml:space="preserve">    Naudas sodi, ko uzliek pašvaldības</t>
  </si>
  <si>
    <t xml:space="preserve">    10.1.5.0.</t>
  </si>
  <si>
    <t xml:space="preserve">    Naudas sodi, ko uzliek par pārkāpumiem ceļu satiksmē</t>
  </si>
  <si>
    <t>12.0.0.0.</t>
  </si>
  <si>
    <t>PĀRĒJIE NENODOKĻU IEŅĒMUMI</t>
  </si>
  <si>
    <t xml:space="preserve">  12.2.0.0.</t>
  </si>
  <si>
    <t xml:space="preserve">  Nenodokļu ieņēmumi un ieņēmumi no zaudējumu atlīdzībām un kompensācijām</t>
  </si>
  <si>
    <t xml:space="preserve">    12.2.3.0.</t>
  </si>
  <si>
    <t xml:space="preserve">    Ieņēmumi no ūdenstilpju un zvejas tiesību nomas un zvejas tiesību rūpnieciskas izmantošanas (licences)</t>
  </si>
  <si>
    <t xml:space="preserve">  12.3.0.0.</t>
  </si>
  <si>
    <t xml:space="preserve">  Dažādi nenodokļu ieņēmumi</t>
  </si>
  <si>
    <t xml:space="preserve">    12.3.9.0.</t>
  </si>
  <si>
    <t xml:space="preserve">    Citi dažādi nenodokļu ieņēmumi</t>
  </si>
  <si>
    <t>13.0.0.0.</t>
  </si>
  <si>
    <t>Ieņēmumi no valsts (pašvaldību) īpašuma iznomāšanas, pārdošanas un no nodokļu pamatparāda kapitalizācijas</t>
  </si>
  <si>
    <t xml:space="preserve">  13.1.0.0.</t>
  </si>
  <si>
    <t xml:space="preserve">  Ieņēmumi no ēku un būvju īpašuma pārdošanas</t>
  </si>
  <si>
    <t xml:space="preserve">  13.2.0.0.</t>
  </si>
  <si>
    <t xml:space="preserve">  Ieņēmumi no zemes, meža īpašuma pārdošanas</t>
  </si>
  <si>
    <t xml:space="preserve">    13.2.1.0.</t>
  </si>
  <si>
    <t xml:space="preserve">    Ieņēmumi no zemes īpašuma pārdošanas</t>
  </si>
  <si>
    <t xml:space="preserve">  13.4.0.0.</t>
  </si>
  <si>
    <t xml:space="preserve">  Ieņēmumi no valsts un pašvaldību kustamā īpašuma un mantas realizācijas</t>
  </si>
  <si>
    <t xml:space="preserve">    13.4.0.2.</t>
  </si>
  <si>
    <t xml:space="preserve">    Ieņēmumi no valsts un pašvaldību kustamā īpašuma un mantas realizācijas - preces 21% PVN</t>
  </si>
  <si>
    <t xml:space="preserve">    13.4.0.3.</t>
  </si>
  <si>
    <t xml:space="preserve">    Ieņēmumi no valsts un pašvaldību kustamā īpašuma un mantas realizācijas - preces 12% PVN</t>
  </si>
  <si>
    <t xml:space="preserve">    13.4.0.4.</t>
  </si>
  <si>
    <t xml:space="preserve">    Ieņēmumi no valsts un pašvaldību kustamā īpašuma un mantas realizācijas - preces markas (nav PVN objekts)</t>
  </si>
  <si>
    <t xml:space="preserve">    13.4.0.6.</t>
  </si>
  <si>
    <t xml:space="preserve">    Ieņēmumi no valsts un pašvaldību kustamā īpašuma un mantas realizācijas - kokmateriālu pārdošana</t>
  </si>
  <si>
    <t xml:space="preserve">    13.4.0.7.</t>
  </si>
  <si>
    <t xml:space="preserve">    Ieņēmumi no valsts un pašvaldību kustamā īpašuma un mantas realizācijas - preces bez PVN (savstarpējie darījumi)</t>
  </si>
  <si>
    <t xml:space="preserve">    13.4.0.8.</t>
  </si>
  <si>
    <t xml:space="preserve">    Ieņēmumi no valsts un pašvaldību kustamā īpašuma un mantas realizācijas - preces 5% PVN</t>
  </si>
  <si>
    <t xml:space="preserve">  18.6.0.0.</t>
  </si>
  <si>
    <t xml:space="preserve">  Pašvaldību saņemtie transferti no valsts budžeta</t>
  </si>
  <si>
    <t xml:space="preserve">    Pašvaldību saņemtie valsts budžeta transferti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</si>
  <si>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</si>
  <si>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</si>
  <si>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18.6.4.0.</t>
  </si>
  <si>
    <t xml:space="preserve">    Pašvaldību budžetā saņemtā dotācija no pašvaldību finanšu izlīdzināšanas fonda</t>
  </si>
  <si>
    <t>19.0.0.0.</t>
  </si>
  <si>
    <t>Pašvaldību budžetu transferti</t>
  </si>
  <si>
    <t xml:space="preserve">  19.2.0.0.</t>
  </si>
  <si>
    <t xml:space="preserve">  Pašvaldību saņemtie transferti no citām pašvaldībām</t>
  </si>
  <si>
    <t>21.0.0.0.</t>
  </si>
  <si>
    <t>Iestādes ieņēmumi</t>
  </si>
  <si>
    <t xml:space="preserve">  21.3.0.0.</t>
  </si>
  <si>
    <t xml:space="preserve">  Ieņēmumi no iestāžu sniegtajiem maksas pakalpojumiem un citi pašu ieņēmumi</t>
  </si>
  <si>
    <t xml:space="preserve">    21.3.5.0.</t>
  </si>
  <si>
    <t xml:space="preserve">    Maksa par izglītības pakalpojumiem</t>
  </si>
  <si>
    <t xml:space="preserve">    21.3.7.0.</t>
  </si>
  <si>
    <t xml:space="preserve">    Ieņēmumi par dokumentu izsniegšanu un kancelejas pakalpojumiem</t>
  </si>
  <si>
    <t xml:space="preserve">    21.3.8.0.</t>
  </si>
  <si>
    <t xml:space="preserve">    Ieņēmumi par nomu un īri</t>
  </si>
  <si>
    <t xml:space="preserve">    21.3.9.0.</t>
  </si>
  <si>
    <t xml:space="preserve">    Ieņēmumi par pārējiem sniegtajiem maksas pakalpojumiem</t>
  </si>
  <si>
    <t xml:space="preserve">  21.4.0.0.</t>
  </si>
  <si>
    <t xml:space="preserve">  Pārējie 21.3.0.0.grupā neklasificētie iestāžu ieņēmumi par iestāžu sniegtajiem maksas pakalpojumiem un citi pašu ieņēmumi</t>
  </si>
  <si>
    <t xml:space="preserve">    21.4.9.0.</t>
  </si>
  <si>
    <t xml:space="preserve">    Citi iepriekš neklasificētie pašu ieņēmumi</t>
  </si>
  <si>
    <t>Izdevumi atbilstoši funkcionālajām kategorijām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</si>
  <si>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</si>
  <si>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</si>
  <si>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</si>
  <si>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</si>
  <si>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</si>
  <si>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</si>
  <si>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</si>
  <si>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</si>
  <si>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</si>
  <si>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</si>
  <si>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</si>
  <si>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</si>
  <si>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</si>
  <si>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</si>
  <si>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</si>
  <si>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</si>
  <si>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</si>
  <si>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</si>
  <si>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Izdevumi atbilstoši ekonomiskajām kategorijām</t>
  </si>
  <si>
    <t>1000</t>
  </si>
  <si>
    <t xml:space="preserve">  1100</t>
  </si>
  <si>
    <t xml:space="preserve">  Atalgojums</t>
  </si>
  <si>
    <t xml:space="preserve">    1110</t>
  </si>
  <si>
    <t xml:space="preserve">    Mēnešalga</t>
  </si>
  <si>
    <t xml:space="preserve">    1140</t>
  </si>
  <si>
    <t xml:space="preserve">    Piemaksas, prēmijas un naudas balvas</t>
  </si>
  <si>
    <t xml:space="preserve">    1150</t>
  </si>
  <si>
    <t xml:space="preserve">    Atalgojums fiziskām personām uz tiesiskās attiecības regulējošu dokumentu pamata</t>
  </si>
  <si>
    <t xml:space="preserve">  1200</t>
  </si>
  <si>
    <t xml:space="preserve">  Darba devēja valsts sociālās apdrošināšanas obligātās iemaksas, pabalsti un kompensācijas</t>
  </si>
  <si>
    <t xml:space="preserve">    1210</t>
  </si>
  <si>
    <t xml:space="preserve">    Darba devēja valsts sociālās apdrošināšanas obligātās iemaksas</t>
  </si>
  <si>
    <t xml:space="preserve">    1220</t>
  </si>
  <si>
    <t xml:space="preserve">    Darba devēja pabalsti, kompensācijas un citi maksājumi</t>
  </si>
  <si>
    <t>2000</t>
  </si>
  <si>
    <t xml:space="preserve">  2100</t>
  </si>
  <si>
    <t xml:space="preserve">  Mācību, darba un dienesta komandējumi, darba braucieni</t>
  </si>
  <si>
    <t xml:space="preserve">    2110</t>
  </si>
  <si>
    <t xml:space="preserve">    Iekšzemes mācību, darba un dienesta komandējumi, darba braucieni</t>
  </si>
  <si>
    <t xml:space="preserve">    2120</t>
  </si>
  <si>
    <t xml:space="preserve">    Ārvalstu mācību, darba un dienesta komandējumi, darba braucieni</t>
  </si>
  <si>
    <t xml:space="preserve">  2200</t>
  </si>
  <si>
    <t xml:space="preserve">  Pakalpojumi</t>
  </si>
  <si>
    <t xml:space="preserve">    2210</t>
  </si>
  <si>
    <t xml:space="preserve">    Izdevumi par sakaru pakalpojumiem</t>
  </si>
  <si>
    <t xml:space="preserve">    2220</t>
  </si>
  <si>
    <t xml:space="preserve">    Izdevumi par komunālajiem pakalpojumiem</t>
  </si>
  <si>
    <t xml:space="preserve">    2230</t>
  </si>
  <si>
    <t xml:space="preserve">    Dažādi pakalpojumi</t>
  </si>
  <si>
    <t xml:space="preserve">    2240</t>
  </si>
  <si>
    <t xml:space="preserve">    Remontdarbi un iestāžu uzturēšanas pakalpojumi (izņemot kapitālo remontu)</t>
  </si>
  <si>
    <t xml:space="preserve">    2250</t>
  </si>
  <si>
    <t xml:space="preserve">    Informācijas tehnoloģiju pakalpojumi</t>
  </si>
  <si>
    <t xml:space="preserve">    2260</t>
  </si>
  <si>
    <t xml:space="preserve">    Īre un noma</t>
  </si>
  <si>
    <t xml:space="preserve">    2270</t>
  </si>
  <si>
    <t xml:space="preserve">    Pārējie pakalpojumi</t>
  </si>
  <si>
    <t xml:space="preserve">    2280</t>
  </si>
  <si>
    <t xml:space="preserve">    Maksājumi par parāda apkalpošanu un komisijas maksas par izmantotajiem atvasinātajiem finanšu instrumentiem</t>
  </si>
  <si>
    <t xml:space="preserve">  2300</t>
  </si>
  <si>
    <t xml:space="preserve">  Krājumi, materiāli, energoresursi, preces, biroja preces un inventārs, kurus neuzskaita kodā 5000</t>
  </si>
  <si>
    <t xml:space="preserve">    2310</t>
  </si>
  <si>
    <t xml:space="preserve">    Izdevumi par dažādām precēm un inventāru</t>
  </si>
  <si>
    <t xml:space="preserve">    2320</t>
  </si>
  <si>
    <t xml:space="preserve">    Kurināmais un enerģētiskie materiāli</t>
  </si>
  <si>
    <t xml:space="preserve">    2340</t>
  </si>
  <si>
    <t xml:space="preserve">    Zāles, ķimikālijas, laboratorijas preces, medicīniskās ierīces, laboratorijas dzīvnieki un to uzturēšana</t>
  </si>
  <si>
    <t xml:space="preserve">    2350</t>
  </si>
  <si>
    <t xml:space="preserve">    Iestāžu uzturēšanas materiāli un preces</t>
  </si>
  <si>
    <t xml:space="preserve">    2360</t>
  </si>
  <si>
    <t xml:space="preserve">    Valsts un pašvaldību aprūpē, apgādē un dienestā (amatā) esošo personu uzturēšana</t>
  </si>
  <si>
    <t xml:space="preserve">    2370</t>
  </si>
  <si>
    <t xml:space="preserve">    Mācību līdzekļi un materiāli</t>
  </si>
  <si>
    <t xml:space="preserve">    2380</t>
  </si>
  <si>
    <t xml:space="preserve">    Specifiskie materiāli un inventārs</t>
  </si>
  <si>
    <t xml:space="preserve">    2390</t>
  </si>
  <si>
    <t xml:space="preserve">    Pārējās preces</t>
  </si>
  <si>
    <t xml:space="preserve">  2400</t>
  </si>
  <si>
    <t xml:space="preserve">  Izdevumi periodikas iegādei bibliotēku krājumiem</t>
  </si>
  <si>
    <t xml:space="preserve">  2500</t>
  </si>
  <si>
    <t xml:space="preserve">  Budžeta iestāžu nodokļu, nodevu un sankciju maksājumi</t>
  </si>
  <si>
    <t xml:space="preserve">    2510</t>
  </si>
  <si>
    <t xml:space="preserve">    Budžeta iestāžu nodokļu un nodevu maksājumi</t>
  </si>
  <si>
    <t>3000</t>
  </si>
  <si>
    <t>Subsīdijas un dotācijas</t>
  </si>
  <si>
    <t xml:space="preserve">  3200</t>
  </si>
  <si>
    <t xml:space="preserve">  Subsīdijas un dotācijas komersantiem, biedrībām, nodibinājumiem un fiziskām personām</t>
  </si>
  <si>
    <t xml:space="preserve">    3260</t>
  </si>
  <si>
    <t xml:space="preserve">    Valsts un pašvaldību budžeta dotācija komersantiem, biedrībām, nodibinājumiem un fiziskām personām</t>
  </si>
  <si>
    <t>4000</t>
  </si>
  <si>
    <t>Procentu izdevumi</t>
  </si>
  <si>
    <t xml:space="preserve">  4200</t>
  </si>
  <si>
    <t xml:space="preserve">  Procentu maksājumi iekšzemes kredītiestādēm</t>
  </si>
  <si>
    <t xml:space="preserve">    4240</t>
  </si>
  <si>
    <t xml:space="preserve">    Procentu maksājumi iekšzemes finanšu institūcijām par aizņēmumiem un vērtspapīriem</t>
  </si>
  <si>
    <t xml:space="preserve">  4300</t>
  </si>
  <si>
    <t xml:space="preserve">  Pārējie procentu maksājumi</t>
  </si>
  <si>
    <t xml:space="preserve">    4310</t>
  </si>
  <si>
    <t xml:space="preserve">    Budžeta iestāžu procentu maksājumi Valsts kasei</t>
  </si>
  <si>
    <t xml:space="preserve">    4390</t>
  </si>
  <si>
    <t xml:space="preserve">    Pārējie iepriekš neklasificētie procentu maksājumi</t>
  </si>
  <si>
    <t>5000</t>
  </si>
  <si>
    <t xml:space="preserve">  5100</t>
  </si>
  <si>
    <t xml:space="preserve">  Nemateriālie ieguldījumi</t>
  </si>
  <si>
    <t xml:space="preserve">    5110</t>
  </si>
  <si>
    <t xml:space="preserve">    Attīstības pasākumi un programmas</t>
  </si>
  <si>
    <t xml:space="preserve">    5120</t>
  </si>
  <si>
    <t xml:space="preserve">    Licences, koncesijas un patenti, preču zīmes un līdzīgas tiesības</t>
  </si>
  <si>
    <t xml:space="preserve">    5140</t>
  </si>
  <si>
    <t xml:space="preserve">    Nemateriālo ieguldījumu izveidošana</t>
  </si>
  <si>
    <t xml:space="preserve">  5200</t>
  </si>
  <si>
    <t xml:space="preserve">  Pamatlīdzekļi, ieguldījuma īpašumi un bioloģiskie aktīvi</t>
  </si>
  <si>
    <t xml:space="preserve">    5210</t>
  </si>
  <si>
    <t xml:space="preserve">    Zeme un būves</t>
  </si>
  <si>
    <t xml:space="preserve">    5220</t>
  </si>
  <si>
    <t xml:space="preserve">    Tehnoloģiskās iekārtas un mašīnas</t>
  </si>
  <si>
    <t xml:space="preserve">    5230</t>
  </si>
  <si>
    <t xml:space="preserve">    Pārējie pamatlīdzekļi</t>
  </si>
  <si>
    <t xml:space="preserve">    5240</t>
  </si>
  <si>
    <t xml:space="preserve">    Pamatlīdzekļu un ieguldījuma īpašumu izveidošana un nepabeigtā būvniecība</t>
  </si>
  <si>
    <t xml:space="preserve">    5250</t>
  </si>
  <si>
    <t xml:space="preserve">    Kapitālais remonts un rekonstrukcija</t>
  </si>
  <si>
    <t xml:space="preserve">    5260</t>
  </si>
  <si>
    <t xml:space="preserve">    Bioloģiskie un pazemes aktīvi</t>
  </si>
  <si>
    <t>6000</t>
  </si>
  <si>
    <t>Sociāla rakstura maksājumi un kompensācijas</t>
  </si>
  <si>
    <t xml:space="preserve">  6200</t>
  </si>
  <si>
    <t xml:space="preserve">  Pensijas un sociālie pabalsti naudā</t>
  </si>
  <si>
    <t xml:space="preserve">    6240</t>
  </si>
  <si>
    <t xml:space="preserve">    Valsts un pašvaldību nodarbinātības pabalsti naudā</t>
  </si>
  <si>
    <t xml:space="preserve">    6250</t>
  </si>
  <si>
    <t xml:space="preserve">    Pašvaldību sociālā palīdzība iedzīvotājiem naudā</t>
  </si>
  <si>
    <t xml:space="preserve">    6260</t>
  </si>
  <si>
    <t xml:space="preserve">    Pabalsts garantētā minimālā ienākumu līmeņa nodrošināšanai naudā</t>
  </si>
  <si>
    <t xml:space="preserve">    6270</t>
  </si>
  <si>
    <t xml:space="preserve">    Dzīvokļa pabalsts naudā</t>
  </si>
  <si>
    <t xml:space="preserve">    6290</t>
  </si>
  <si>
    <t xml:space="preserve">    Valsts un pašvaldību budžeta maksājumi</t>
  </si>
  <si>
    <t xml:space="preserve">  6300</t>
  </si>
  <si>
    <t xml:space="preserve">  Sociālie pabalsti natūrā</t>
  </si>
  <si>
    <t xml:space="preserve">    6320</t>
  </si>
  <si>
    <t xml:space="preserve">    Pašvaldību sociālā palīdzība iedzīvotājiem natūrā</t>
  </si>
  <si>
    <t xml:space="preserve">    6330</t>
  </si>
  <si>
    <t xml:space="preserve">    Atbalsta pasākumi un kompensācijas natūrā</t>
  </si>
  <si>
    <t xml:space="preserve">    6360</t>
  </si>
  <si>
    <t xml:space="preserve">    Dzīvokļa pabalsts natūrā</t>
  </si>
  <si>
    <t xml:space="preserve">  6400</t>
  </si>
  <si>
    <t xml:space="preserve">  Pārējie klasifikācijā neminētie maksājumi iedzīvotājiem natūrā un kompensācijas</t>
  </si>
  <si>
    <t xml:space="preserve">    6410</t>
  </si>
  <si>
    <t xml:space="preserve">    Pašvaldības pirktie sociālie pakalpojumi iedzīvotājiem</t>
  </si>
  <si>
    <t xml:space="preserve">    6420</t>
  </si>
  <si>
    <t xml:space="preserve">    Izdevumi par piešķīrumiem iedzīvotājiem natūrā, naudas balvas, izdevumi pašvaldību brīvprātīgo iniciatīvu izpildei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</si>
  <si>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</si>
  <si>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</si>
  <si>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  6510</t>
  </si>
  <si>
    <t xml:space="preserve">    Kompensācijas, kuras izmaksā fiziskām un juridiskām personām, pamatojoties uz Latvijas tiesu un lēmējiestādes nolēmumiem</t>
  </si>
  <si>
    <t>7000</t>
  </si>
  <si>
    <t>Transferti, uzturēšanas izdevumu transferti, pašu resursu maksājumi, starptautiskā sadarbība</t>
  </si>
  <si>
    <t xml:space="preserve">  7200</t>
  </si>
  <si>
    <t xml:space="preserve">  Pašvaldību transferti un uzturēšanas izdevumu transferti</t>
  </si>
  <si>
    <t xml:space="preserve">    7210</t>
  </si>
  <si>
    <t xml:space="preserve">    Pašvaldību transferti citām pašvaldībām</t>
  </si>
  <si>
    <t xml:space="preserve">    7240</t>
  </si>
  <si>
    <t xml:space="preserve">    Pašvaldību uzturēšanas izdevumu transferti uz valsts budžetu</t>
  </si>
  <si>
    <t xml:space="preserve">    7270</t>
  </si>
  <si>
    <t xml:space="preserve">    Pašvaldību uzturēšanas izdevumu transferti valsts budžeta daļēji finansētām atvasinātām publiskām personām un budžeta nefinansētām iestādēm</t>
  </si>
  <si>
    <t xml:space="preserve">  7700</t>
  </si>
  <si>
    <t xml:space="preserve">  Starptautiskā sadarbība</t>
  </si>
  <si>
    <t xml:space="preserve">    7710</t>
  </si>
  <si>
    <t xml:space="preserve">    Biedra naudas, dalības maksa un iemaksas starptautiskajās institūcijās</t>
  </si>
  <si>
    <t>III Ieņēmumu pārsniegums (+) deficīts (-) (I-II)</t>
  </si>
  <si>
    <t>IV FINANSĒŠANA - kopā</t>
  </si>
  <si>
    <t>2</t>
  </si>
  <si>
    <t>1</t>
  </si>
  <si>
    <t>3</t>
  </si>
  <si>
    <t>F20010000</t>
  </si>
  <si>
    <t xml:space="preserve">  F21010000</t>
  </si>
  <si>
    <t xml:space="preserve">  Naudas līdzekļi</t>
  </si>
  <si>
    <t xml:space="preserve">    F21010000 AS</t>
  </si>
  <si>
    <t xml:space="preserve">    Naudas līdzekļu atlikums gada sākumā</t>
  </si>
  <si>
    <t xml:space="preserve">  F22010000</t>
  </si>
  <si>
    <t xml:space="preserve">  Pieprasījuma noguldījumi (bilances aktīvā)</t>
  </si>
  <si>
    <t xml:space="preserve">    F22010000 AS</t>
  </si>
  <si>
    <t xml:space="preserve">    Pieprasījuma noguldījumu atlikums gada sākumā</t>
  </si>
  <si>
    <t>F40020000</t>
  </si>
  <si>
    <t>Aizņēmumi</t>
  </si>
  <si>
    <t xml:space="preserve">  F40020010</t>
  </si>
  <si>
    <t xml:space="preserve">  Saņemtie aizņēmumi</t>
  </si>
  <si>
    <t xml:space="preserve">    F40320010</t>
  </si>
  <si>
    <t xml:space="preserve">    Saņemtie ilgtermiņa aizņēmumi</t>
  </si>
  <si>
    <t xml:space="preserve">  F40020020</t>
  </si>
  <si>
    <t xml:space="preserve">  Saņemto aizņēmumu atmaksa</t>
  </si>
  <si>
    <t xml:space="preserve">    F40220020</t>
  </si>
  <si>
    <t xml:space="preserve">    Saņemto vidēja termiņa aizņēmumu atmaksa</t>
  </si>
  <si>
    <t xml:space="preserve">    F40320020</t>
  </si>
  <si>
    <t xml:space="preserve">    Saņemto ilgtermiņa aizņēmumu atmaksa</t>
  </si>
  <si>
    <t>F50010000</t>
  </si>
  <si>
    <t>Akcijas un cita līdzdalība pašu kapitālā</t>
  </si>
  <si>
    <t xml:space="preserve">  F55010000</t>
  </si>
  <si>
    <t xml:space="preserve">  Akcijas un cita līdzdalība komersantu pašu kapitālā, neskaitot kopieguldījumu fondu akcijas, un ieguldījumi starptautisko organizāciju kapitālā</t>
  </si>
  <si>
    <t xml:space="preserve">    F55010010</t>
  </si>
  <si>
    <t xml:space="preserve">    Akcijas un cita līdzdalība komersantu pašu kapitālā, neskaitot kopieguldījumu fondu akcijas, un ieguldījumi starptautisko organizāciju kapitālā (iegāde)</t>
  </si>
  <si>
    <t>PAMATBUDŽETS</t>
  </si>
  <si>
    <t>Tukuma novada pašvaldība</t>
  </si>
  <si>
    <t>IEŅĒMUMU UN IZDEVUMU TĀME 2025. gadam</t>
  </si>
  <si>
    <t>Operatīvā autotransporta un tā aprīkojuma, elektrošoka ierīču un ieroču iegāde Tukuma novada pašvaldības policijas darba nodrošināšanai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</si>
  <si>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</si>
  <si>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</si>
  <si>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</si>
  <si>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</si>
  <si>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</si>
  <si>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AIZŅĒMUMI, GALVOJUMI UN ILGTERMIŅA SAISTĪBAS</t>
  </si>
  <si>
    <t xml:space="preserve"> 2025. gadam un turpmākajiem gadiem</t>
  </si>
  <si>
    <t>Tukuma 3.pamatskolas sporta zāles un stadiona būvniecība</t>
  </si>
  <si>
    <t>Līdzfinansējuma nodrošināšanai EJZF projekta "Engures novada pludmaļu un to pieguļošo teritoriju labiekārtošana" īstenošanai</t>
  </si>
  <si>
    <t>Pārjaunojuma līgums Tukums</t>
  </si>
  <si>
    <t>ELFLA projekts "Teritorijas Pasta dīķis labiekārtošana" īstenošanai Jaunpils pagastā</t>
  </si>
  <si>
    <t>EJZF projekta "Zvejas un jūras kultūras mantojuma centra izveide Apšuciemā" īstenošanai</t>
  </si>
  <si>
    <t>ERAF projekts Tukuma novada pašvaldības autoceļu pārbūves īstenošanai</t>
  </si>
  <si>
    <t>Projekta "Tukuma pirmsskolas izglītības iestādes "Pasaciņa" paplašināšana" īstenošanai</t>
  </si>
  <si>
    <t>ERAF projekta (Nr.9.3.1.1/19/I/009) "Deinstitucionalizācija - sociālo pakalpojumu infrastruktūras izveide un attīstība Jaunpils novadā" īstenošanai</t>
  </si>
  <si>
    <t>Projekta "Lapmežciema pagasta ielu attīstība" īstenošanai</t>
  </si>
  <si>
    <t>28.10.2020</t>
  </si>
  <si>
    <t>Investīciju projektu īstenošanai (saistību pāratjaunojums Kandava)</t>
  </si>
  <si>
    <t>ELFLA projekta "Piejūras tirdziņa" tirdzniecības vietu labiekārtošana" īstenošana</t>
  </si>
  <si>
    <t>EJZF projekta "Zvejnieka zvaigžņu ceļš īstenošanai</t>
  </si>
  <si>
    <t>Prioritārā investīciju projekta "Milzkalnes sākumskolas pārbūve" īstenošanai</t>
  </si>
  <si>
    <t>Melnezera ielas pārbūve, 2.kārta</t>
  </si>
  <si>
    <t>Ielu infrastruktūras attīstība Lapmežciema pagastā</t>
  </si>
  <si>
    <t>Projekta Annas, Kalna, Miera un Magoņu ielu atjaunošana Tukumā investīciju atjaunošanai</t>
  </si>
  <si>
    <t>2022. gada prioritārā investīciju projekta "Tukuma PII "Vālodzīte" iekšējo un ārējo tīklu pārbūve"</t>
  </si>
  <si>
    <t>ERAF projekts "Energoefektivitātes paaugstināšana PII "Vālodzīte"</t>
  </si>
  <si>
    <t>Automašīnu stāvlaukuma pārbūve un izbūve pie Tukuma slimnīcas un poliklīnikas</t>
  </si>
  <si>
    <t>VALSTS BUDŽETA TRANSFERTI</t>
  </si>
  <si>
    <t>2025. gadam</t>
  </si>
  <si>
    <t xml:space="preserve"> euro</t>
  </si>
  <si>
    <t>Apstiprināts 2025. gadam,</t>
  </si>
  <si>
    <t>turpmākajie gadi</t>
  </si>
  <si>
    <t>Pavisam</t>
  </si>
  <si>
    <t>LR Izglītības un zinātnes ministrijas mērķdotācija interešu izglītības (tajā skaitā STEM) programmu pedagogu daļējai darba samaksai un valsts sociālās apdrošināšanas obligātajām iemaksām</t>
  </si>
  <si>
    <t>LR Izglītības un zinātnes ministrijas mērķdotācija citu mācību līdzekļu iegādei</t>
  </si>
  <si>
    <t>Pašvaldību saņemtie valsts budžeta transferti - kopā</t>
  </si>
  <si>
    <r>
      <rPr>
        <b/>
        <sz val="10"/>
        <color rgb="FF000000"/>
        <rFont val="Times New Roman"/>
        <family val="1"/>
        <charset val="186"/>
      </rPr>
      <t>A</t>
    </r>
    <r>
      <rPr>
        <b/>
        <sz val="10"/>
        <color indexed="8"/>
        <rFont val="Times New Roman"/>
        <family val="1"/>
        <charset val="186"/>
      </rPr>
      <t>pstiprināts 2025. gadam,</t>
    </r>
  </si>
  <si>
    <t>5=(3+4)</t>
  </si>
  <si>
    <t>Valsts kultūrkapitāla fonda projekts "Dabas simfonija"</t>
  </si>
  <si>
    <t>Valsts kultūrkapitāla fonda finansējums Tukuma mūzikas skolai jaunu pūšaminstrumentu iegādei</t>
  </si>
  <si>
    <t>Valsts kultūrkapitāla fonda finansējums Engures mūzikas un mākslas skolai koncertkokles iegādei</t>
  </si>
  <si>
    <t>Valsts kultūrkapitāla fonda projekts "Uz Tukumu pēc Literatūras"</t>
  </si>
  <si>
    <t>19.09.2006</t>
  </si>
  <si>
    <t>ERAF projekta "Jaunu dabas un kultūras tūrisma pakalpojumu radīšana Rīgas jūras līča rietumu piekrastē"</t>
  </si>
  <si>
    <t>14.03.2008</t>
  </si>
  <si>
    <t>21.02.2006</t>
  </si>
  <si>
    <t>04.06.2008</t>
  </si>
  <si>
    <t>Projekta "Abavas, Degoles, Irlavas un Ezera ielu pārbūve Tukumā" īstenošanai</t>
  </si>
  <si>
    <t>Projekta "Pašvaldības autoceļa Ezernieki-Jaunpļavas-Rindzele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</si>
  <si>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</si>
  <si>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>Projekta "Asfalta seguma izbūve pašvaldības autoceļam Ventspils šoseja-Jurģeļi-Bērziņu karjers-Milzkalnes stacija, 1.kārta" īstenošanai</t>
  </si>
  <si>
    <t>Projekta "Ceļu būvdarbi Džūkstē un Slampē, Tukuma novadā" īstenošanai</t>
  </si>
  <si>
    <t>Projekta "Abavas, Daigones un Pļavas ielu būvdarbi Kandavā, Tukuma novadā" īstenošanai</t>
  </si>
  <si>
    <t>Projekta "Ielu apgaismojuma gaismekļu piegāde un uzstādīšana Tukuma novadā" īstenošanai</t>
  </si>
  <si>
    <t>07.05.2024</t>
  </si>
  <si>
    <t>Trīs jaunu autobusu iegāde Tukuma novada pašvaldības skolēnu pārvadājumu nodrošināšanao</t>
  </si>
  <si>
    <t>Projekta "Tukuma E. Birznieka-Upīša 1. pamatskolas telpu vienkāršotā pārbūve un apkures un siltā ūdens tīklu vienkāršotā atjaunošana" īstenošanai</t>
  </si>
  <si>
    <t>30.05.2024</t>
  </si>
  <si>
    <t>Projekta "Asfalta seguma izbūve pašvaldības autoceļam "Ventspils šoseja-Jurģeļi- Bērziņu karjers-Milzkalnes stacija", 3.kārta" īstenošanai</t>
  </si>
  <si>
    <t>27.06.2024</t>
  </si>
  <si>
    <t>Projekta "Darbnīcu ceļa un Pasta ielas posma asfalta segas atjaunošana Tumē" īstenošanai</t>
  </si>
  <si>
    <t>ERAF projekta Pakalpojumu infrastruktūras attīstība Deinstitucionalizācijas plāna īstenošanai Tukuma novada pašvaldībā īstenošanai</t>
  </si>
  <si>
    <t>28.06.2024</t>
  </si>
  <si>
    <t>Projekta "Gājēju ietves izbūve Skolas ielā pie bērnudārza Zantē" īstenošanai"</t>
  </si>
  <si>
    <t>ERAF projekts "Pakalpojumu infrastruktūras attīstība Deinstitucionalizācijas plāna īstenošanai Tukuma novada pašvaldībā" (Nr.9.3.1.1/19/I/045)</t>
  </si>
  <si>
    <t>Prioritārā investīciju projekta "Tukuma novada pašvaldības administratīvās ēkas vienkāršotā pārbūve Talsu ielā 4, Tukumā" īstenošana</t>
  </si>
  <si>
    <t>29.07.2024</t>
  </si>
  <si>
    <t>Projekts "Lielās, Pīlādžu, Ozolu, Ziedoņa, Pumpuru ielu segumu pārbūve un gājēju drošības uzlabošana Talsu un Tidaholmas ielu krustojumā Tukumā" īstenošanai</t>
  </si>
  <si>
    <t>Projekta Tukuma E. Birznieka-Upīša 1. pamatskolas telpu vienkāršotā pārbūve un apkures un siltā ūdens tīklu vienkāršotā atjaunošana īstenošanai</t>
  </si>
  <si>
    <t>16.09.2024</t>
  </si>
  <si>
    <t>Projekta "Skolas ielas seguma atjaunošanu Džūkstē, Džūkstes pagastā, Tukuma novadā" īstenošanai</t>
  </si>
  <si>
    <t>Prioritārais investīciju projekts  "Sēmes sākumskolas jumta seguma atjaunošana"</t>
  </si>
  <si>
    <t>10.09.2024</t>
  </si>
  <si>
    <t>Projekta "Abavas ielas posma pārbūve Pūrē" īstenošanai</t>
  </si>
  <si>
    <t>28.10.2024</t>
  </si>
  <si>
    <t>Kandavas PII "Zīļuks" teritorijas labiekārtojuma būvniecības ieceres izstrāde un būvdarbi</t>
  </si>
  <si>
    <t>Lietus notekūdeņu attīrīšanas iekārtas Lielajā ielā, Tukumā, Tukuma novadā, izvades rekonstrukcija ar dzelzceļa šķērsojumu</t>
  </si>
  <si>
    <t>18.10.2024</t>
  </si>
  <si>
    <t>Tukuma PII "Taurenītis" jumta seguma nomaiņa</t>
  </si>
  <si>
    <t>26.02.2025</t>
  </si>
  <si>
    <t>Kandavas Kārļa Mīlenbaha vidusskolas pārbūves un energoefektivitātes paaugstināšanas būvprojekta izstrāde</t>
  </si>
  <si>
    <t>21.03.2025</t>
  </si>
  <si>
    <t>Kohēzijas fonda projekta "Ūdenssaimniecības pakalpojumu attīstība Kandavā" īstenošana</t>
  </si>
  <si>
    <t>Kohēzijas fonda projekta "Ūdenssaimniecības pakalpojumu attīstība Kandavā, II kārta" īstenošana</t>
  </si>
  <si>
    <t>22.09.2022</t>
  </si>
  <si>
    <t>Kohēzijas fonda projekta (Nr. 5.2.1.2/21/I/002) "Tādu bioloģiski noārdāmo atkritumu pārstrādes iekārtu izveide poligonā "Janvāri", kas izmanto anaerobo pārstrādes metodi" īstenošanai</t>
  </si>
  <si>
    <t>07.07.2023</t>
  </si>
  <si>
    <t>Projekta Sadzīves atkritumu apsaimniekošana Piejūras reģionā, Latvijā</t>
  </si>
  <si>
    <t>4</t>
  </si>
  <si>
    <t>5</t>
  </si>
  <si>
    <t>Precizēts 2025. gadam,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</si>
  <si>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</si>
  <si>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</si>
  <si>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</si>
  <si>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</si>
  <si>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</si>
  <si>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</si>
  <si>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</si>
  <si>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  21.1.9.0.</t>
  </si>
  <si>
    <t xml:space="preserve">    Pārējie šajā klasifikācijā iepriekš neklasificētie ieņēmumi</t>
  </si>
  <si>
    <t xml:space="preserve">    21.4.2.0.</t>
  </si>
  <si>
    <t xml:space="preserve">    Maksājumi par budžeta iestādēm piemērotajām sankcijām</t>
  </si>
  <si>
    <t xml:space="preserve">    2520</t>
  </si>
  <si>
    <t xml:space="preserve">    Pārējie nemateriālie ieguldījumi</t>
  </si>
  <si>
    <t xml:space="preserve">    5130</t>
  </si>
  <si>
    <t>Kapitālo izdevumu transferti</t>
  </si>
  <si>
    <t>9000</t>
  </si>
  <si>
    <t xml:space="preserve">  Pašvaldību kapitālo izdevumu transferti</t>
  </si>
  <si>
    <t xml:space="preserve">  9200</t>
  </si>
  <si>
    <t xml:space="preserve">    Pašvaldību kapitālo izdevumu transferti uz valsts budžetu</t>
  </si>
  <si>
    <t xml:space="preserve">    9260</t>
  </si>
  <si>
    <t xml:space="preserve">    Saņemtie vidēja termiņa aizņēmumi</t>
  </si>
  <si>
    <t xml:space="preserve">    F40220010</t>
  </si>
  <si>
    <t>Tukuma novada pašvaldības saistošajiem noteikumiem Nr.__</t>
  </si>
  <si>
    <t>28.05.2025</t>
  </si>
  <si>
    <t>Autoceļa Irlavas pagrieziens – Druvas un Krišjāņa Katlapa ielas pārbūve</t>
  </si>
  <si>
    <t>Ziedoņa ielas asfalta segas atjaunošana Tumē, Tumes pagastā, Tukuma novadā</t>
  </si>
  <si>
    <t>Tukuma 3. pamatskolas ēkas vienkāršotās pārbūves būvdarbu veikšana Lielā ielā 31, Tukumā</t>
  </si>
  <si>
    <t>Sabiles ielas posma pārbūve Kandavā</t>
  </si>
  <si>
    <t>Tukuma Raiņa Valsts ģimnāzijas pārbūve, 1. kārta</t>
  </si>
  <si>
    <t>Asfalta seguma izbūve Vecupes ielā, Ceriņu gatvē un Dārzniecības ielas posmam Engurē, Tukuma novadā, t.sk. apgaismojuma tīkli</t>
  </si>
  <si>
    <t>Birztalas un Peldu ielu pārbūve Tukumā, Tukuma novadā</t>
  </si>
  <si>
    <t>Vecā Ķemeru ceļa posma seguma pārbūve Bigauņciemā, Lapmežciema pagastā, t.sk. meliorācijas pārbūve un apgaismojuma tīkli</t>
  </si>
  <si>
    <t>Spartaka ielas lietus notekūdeņu novadīšanas sistēmas pārbūve no Celtnieku ielas līdz Raudas ielai Tukumā, Tukuma novadā</t>
  </si>
  <si>
    <t>30.05.2025</t>
  </si>
  <si>
    <t xml:space="preserve">    Ieņēmumi no zaudējumu atlīdzības par meža resursiem nodarītiem kaitējumiem</t>
  </si>
  <si>
    <t xml:space="preserve">    12.2.6.0.</t>
  </si>
  <si>
    <t xml:space="preserve">    Ieņēmumi no budžeta iestāžu saņemto un iepriekšējos gados neizlietoto budžeta līdzekļu atmaksāšanas</t>
  </si>
  <si>
    <t xml:space="preserve">    12.3.4.0.</t>
  </si>
  <si>
    <t>LR Izglītības un zinātnes ministrijas finansējums mācību līdzekļu iegādei mazākumtautību val. un kultūrvēst.interešu izgl. progr.apguvei 2025.g.</t>
  </si>
  <si>
    <t>LR Izglītības un zinātnes ministrijas papildus finansējums valsts ģimnāzijām</t>
  </si>
  <si>
    <t xml:space="preserve">    Pieprasījuma noguldījumu atlikums perioda beigās</t>
  </si>
  <si>
    <t xml:space="preserve">    F22010000 PB</t>
  </si>
  <si>
    <t>LR Izglītības un zinātnes ministrija finansējums pedagogu profesionālās kompetences pilnveidei un vardarbības novēršanas un labbūtības veicināšanas pasākumiem</t>
  </si>
  <si>
    <t>Valsts kultūrkapitāla fonda projekts "Mainīgais Tukums"</t>
  </si>
  <si>
    <t>Latvijas Nacionālā kultūras centra finansējums kultūrizglītības programmai "Latvijas skolas soma"</t>
  </si>
  <si>
    <t>Valsts izglītības attīstības aģentūras atbalsts programmas "Atbalsts Ukrainas un Latvijas bērnu un jauniešu nometnēm" īstenošanai</t>
  </si>
  <si>
    <t>Zivju fonda finansējums projektam "Tukuma novada Engures ezera zivju krājumu atjaunošana un papildināšana"</t>
  </si>
  <si>
    <t>Zivju fonda finansējums projektam "Tukuma novada Kaņiera ezera zivju krājumu atjaunošana un papildināšana"</t>
  </si>
  <si>
    <t>Mācību iestādes nosaukums</t>
  </si>
  <si>
    <t>6=(4+5)</t>
  </si>
  <si>
    <t>Džūkstes pamatskola</t>
  </si>
  <si>
    <t>Engures vidusskola</t>
  </si>
  <si>
    <t>Irlavas pamatskola</t>
  </si>
  <si>
    <t>Kandavas Kārļa Mīlenbaha vidusskola</t>
  </si>
  <si>
    <t>Kandavas Reģionālā pamatskola</t>
  </si>
  <si>
    <t>Lapmežciema pamatskola</t>
  </si>
  <si>
    <t>Milzkalnes sākumskola</t>
  </si>
  <si>
    <t>Pūres pamatskola</t>
  </si>
  <si>
    <t>Sēmes sākumskola</t>
  </si>
  <si>
    <t>Smārdes pamatskola</t>
  </si>
  <si>
    <t>Tukuma 2. vidusskola</t>
  </si>
  <si>
    <t>Tukuma 3. pamatskola</t>
  </si>
  <si>
    <t>Tukuma E. Birznieka-Upīša 1. pamatskola</t>
  </si>
  <si>
    <t>Tukuma Raiņa Valsts ģimnāzija</t>
  </si>
  <si>
    <t>Tumes pamatskola</t>
  </si>
  <si>
    <t>Zantes pamatskola</t>
  </si>
  <si>
    <t>Zemgales vidusskola</t>
  </si>
  <si>
    <t>Izglītības pārvalde</t>
  </si>
  <si>
    <t>Jaunpils pamatskola</t>
  </si>
  <si>
    <t>Cēres sākumskola</t>
  </si>
  <si>
    <t>2. pielikums</t>
  </si>
  <si>
    <t>ZIEDOJUMU UN DĀVINĀJUMU BUDŽETS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</si>
  <si>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</si>
  <si>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</si>
  <si>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</si>
  <si>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</si>
  <si>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</si>
  <si>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</si>
  <si>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</si>
  <si>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</si>
  <si>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</si>
  <si>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</si>
  <si>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 xml:space="preserve">  Ziedojumu un dāvinājumu ieņēmumi no valūtas kursa svārstībām</t>
  </si>
  <si>
    <t xml:space="preserve">  23.1.0.0.</t>
  </si>
  <si>
    <t xml:space="preserve">    Ieņēmumu zaudējumi no valūtas kursa svārstībām attiecībā uz ziedojumu un dāvinājumu ieņēmumiem</t>
  </si>
  <si>
    <t xml:space="preserve">    23.1.2.0.</t>
  </si>
  <si>
    <t>Nacionālās veselības dienesta finansējums veselības aprūpes mājās pakalpojumu apmaksai 2025.gadam.</t>
  </si>
  <si>
    <t>Nacionālās veselības dienesta finansējums par veselības aprūpes pakalpojumu sniegšanu SAC "Rauda"</t>
  </si>
  <si>
    <t>Valsts izglītības attīstības aģentūras atbalsts programmas "Neformālās izglītības pasākumi,  t.sk.  latviešu  valodas  apguve,  Ukrainas bērniem  un  jauniešiem" īstenošanai</t>
  </si>
  <si>
    <t>Valsts izglītības attīstības aģentūras finansējums XIII Latvijas skolu jaunatnes DZSV dalībnieku ēdināšanai un naktsmītnēm</t>
  </si>
  <si>
    <t>Finansējums pašvaldības īstenotiem projektiem (Projekts "Tukuma novada Kontakts")</t>
  </si>
  <si>
    <t>Finansējums pašvaldības īstenotiem projektiem (Projekts "TukMap")</t>
  </si>
  <si>
    <t>Partizānu ielas pārbūve Tukumā, Tukuma novadā</t>
  </si>
  <si>
    <t>07.07.2025</t>
  </si>
  <si>
    <t>Raudas ielas pārbūve Tukumā, Tukuma novadā, t.sk. ūdens, kanalizācijas tīklu pārbūve</t>
  </si>
  <si>
    <t>Pūres pamatskolas ēkas pārbūve</t>
  </si>
  <si>
    <t>Tukuma Raiņa Valsts ģimnāzijas stadiona seguma maiņa un žoga atjaunošana</t>
  </si>
  <si>
    <t>Sākumskolas ēkas vienkāršotā pārbūve un lietošanas veida maiņa, Vānē, Vānes pagastā, Tukuma novadā</t>
  </si>
  <si>
    <t>23.07.2025</t>
  </si>
  <si>
    <t>Tilta pār Imulas upi, ceļš a/c V1474–Ķempji, Matkules pagasts, Tukuma novads, būvniecība</t>
  </si>
  <si>
    <t>26.08.2025</t>
  </si>
  <si>
    <t>Pils ielas posma un stāvlaukuma seguma atjaunošana Zemītes pagastā, Tukuma novadā</t>
  </si>
  <si>
    <t>28.08.2025</t>
  </si>
  <si>
    <t>Tukuma 2.vidusskolas sporta manēžas būvniecība</t>
  </si>
  <si>
    <t>Galvotie aizņēmumi no Valsts kases</t>
  </si>
  <si>
    <t>Pārējie galvotie aizņēmumi</t>
  </si>
  <si>
    <t>6. pielikums</t>
  </si>
  <si>
    <t xml:space="preserve">Valsts budžeta mērķdotācijas sadalījums 2025. gadam </t>
  </si>
  <si>
    <t xml:space="preserve">Tukuma novada pašvaldības interešu izglītības programmu </t>
  </si>
  <si>
    <t>pedagogu darba samaksai un valsts sociālās apdrošināšanas obligātām iemaksām</t>
  </si>
  <si>
    <t>Izglītojamo skaits 01.09.2024.</t>
  </si>
  <si>
    <r>
      <t>Plāns 2025.gada  8 mēnešiem,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</si>
  <si>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Plāns 2025.gada  4 mēnešiem,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</si>
  <si>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  12 mēnešiem, </t>
    </r>
    <r>
      <rPr>
        <b/>
        <i/>
        <sz val="10"/>
        <rFont val="Times New Roman"/>
        <family val="1"/>
        <charset val="186"/>
      </rPr>
      <t>euro</t>
    </r>
  </si>
  <si>
    <t>Kandavas Bērnu un jaunatnes sporta skola</t>
  </si>
  <si>
    <t>Kandavas pilsētas pirmsskolas izglītības iestāde "Zīļuks"</t>
  </si>
  <si>
    <t>Tukuma 2.vidusskola</t>
  </si>
  <si>
    <t>Tukuma 3.pamatskola</t>
  </si>
  <si>
    <t>Tukuma E.Birznieka-Upīša 1.pamatskola</t>
  </si>
  <si>
    <t>Tukuma Mākslas skola</t>
  </si>
  <si>
    <t>Tukuma Mūzikas skola</t>
  </si>
  <si>
    <t>Tukuma novada pamatskola "Spārni"</t>
  </si>
  <si>
    <t>Tukuma pirmsskolas izglītības iestāde "Pepija"</t>
  </si>
  <si>
    <t>Biedrība "Dziesmu vācelīte"</t>
  </si>
  <si>
    <t>Biedrība "Florbola klubs "Irlava""</t>
  </si>
  <si>
    <t>Biedrība Futbola klubs "Tukums 2000"</t>
  </si>
  <si>
    <t>Biedrība SK Slampe/Zevid Florbols</t>
  </si>
  <si>
    <t>Sporta biedrība "Baltais drakons"</t>
  </si>
  <si>
    <t>Tukuma jauniešu iniciatīvu centrs (Mazskautu un guntiņu pulciņš)</t>
  </si>
  <si>
    <t>Tukuma jauniešu iniciatīvu centrs (Skautu un gaidu pulciņš)</t>
  </si>
  <si>
    <t>Tukuma profesionālās ievirzes deju skola "Demo"</t>
  </si>
  <si>
    <t>Tukuma novada Izglītības pārvalde</t>
  </si>
  <si>
    <t>7. pielikums</t>
  </si>
  <si>
    <t xml:space="preserve"> Tukuma novada pašvaldības pamata un vispārējās vidējās izglītības iestāžu </t>
  </si>
  <si>
    <t xml:space="preserve"> pedagogu darba samaksai un valsts sociālās apdrošināšanas obligātām iemaksām</t>
  </si>
  <si>
    <r>
      <t xml:space="preserve">Plāns 2025.gada  8 mēnešiem, </t>
    </r>
    <r>
      <rPr>
        <b/>
        <i/>
        <sz val="10"/>
        <rFont val="Times New Roman"/>
        <family val="1"/>
        <charset val="186"/>
      </rPr>
      <t>euro</t>
    </r>
  </si>
  <si>
    <t>Plāns 2025.gada  4 mēnešiem euro</t>
  </si>
  <si>
    <t>Plāns 2025.gada  12 mēnešiem euro</t>
  </si>
  <si>
    <t xml:space="preserve">  CPS06 Cēres pamatskola - MD pedagogi</t>
  </si>
  <si>
    <t xml:space="preserve">  DPS06 Džūkstes pamatskola - MD pedagogi</t>
  </si>
  <si>
    <t xml:space="preserve">  EVI06 Engures vidusskola - MD pedagogi</t>
  </si>
  <si>
    <t xml:space="preserve">  IPS06 Irlavas pamatskola - MD pedagogi</t>
  </si>
  <si>
    <t xml:space="preserve">  JVI06 Jaunpils vidusskola - MD pedagogi</t>
  </si>
  <si>
    <t xml:space="preserve">  KMV06 Kandavas Kārļa Mīlenbaha vidusskola - MD pedagogi</t>
  </si>
  <si>
    <t xml:space="preserve">  KRV06 Kandavas Reģionālā pamatskola - MD pedagogi</t>
  </si>
  <si>
    <t xml:space="preserve">  LPS066 Lapmežciema pamatskola - MD pedagogi</t>
  </si>
  <si>
    <t xml:space="preserve">  MSS06 Milzkalnes sākumskola - MD pedagogi</t>
  </si>
  <si>
    <t xml:space="preserve">  PPS06 Pūres pamatskola - MD pedagogi</t>
  </si>
  <si>
    <t xml:space="preserve">  SSK06 Sēmes sākumskola - MD pedagogi</t>
  </si>
  <si>
    <t xml:space="preserve">  SPS06 Smārdes pamatskola - MD pedagogi</t>
  </si>
  <si>
    <t xml:space="preserve">  T2V06 Tukuma 2.vidusskola - MD pedagogi</t>
  </si>
  <si>
    <t xml:space="preserve">  T3P06 Tukuma 3.pamatskola - MD pedagogi</t>
  </si>
  <si>
    <t xml:space="preserve">  EBU06 Tukuma E.Birznieka Upīša 1.pamatskola - MD pedagogi</t>
  </si>
  <si>
    <t xml:space="preserve">  TRG06 Tukuma Raiņa Valsts ģimnāzija - MD pedagogi</t>
  </si>
  <si>
    <t xml:space="preserve">  TPS06 Tumes pamatskola - MD pedagogi</t>
  </si>
  <si>
    <t xml:space="preserve">  KZP06 Zantes pamatskola - MD pedagogi</t>
  </si>
  <si>
    <t xml:space="preserve">  ZVS06 Zemgales vidusskola - MD pedagogi</t>
  </si>
  <si>
    <t xml:space="preserve">  IAC06 Izglītības atbalsta centrs - MD pedagogi</t>
  </si>
  <si>
    <t>Izglītības atbalsta centrs</t>
  </si>
  <si>
    <t>8. pielikums</t>
  </si>
  <si>
    <t xml:space="preserve">Tukuma novada speciālās izglītības iestādes pedagogu darba samaksai, valsts sociālās </t>
  </si>
  <si>
    <t xml:space="preserve">apdrošināšanas obligātajām iemaksām un uzturēšanas izdevumiem </t>
  </si>
  <si>
    <t>Nr.</t>
  </si>
  <si>
    <t>Iestāde</t>
  </si>
  <si>
    <t>Pedagogu</t>
  </si>
  <si>
    <t>Iestādes</t>
  </si>
  <si>
    <t>Plāns</t>
  </si>
  <si>
    <t>darba</t>
  </si>
  <si>
    <t xml:space="preserve">uzturēšanas </t>
  </si>
  <si>
    <t>p.k.</t>
  </si>
  <si>
    <t xml:space="preserve">samaksai un </t>
  </si>
  <si>
    <t xml:space="preserve">izdevumiem, </t>
  </si>
  <si>
    <t>12 mēnešiem</t>
  </si>
  <si>
    <r>
      <t xml:space="preserve">VSAOI , </t>
    </r>
    <r>
      <rPr>
        <b/>
        <i/>
        <sz val="10"/>
        <rFont val="Times New Roman"/>
        <family val="1"/>
        <charset val="186"/>
      </rPr>
      <t>euro</t>
    </r>
  </si>
  <si>
    <t>euro</t>
  </si>
  <si>
    <r>
      <t xml:space="preserve">MD, </t>
    </r>
    <r>
      <rPr>
        <b/>
        <i/>
        <sz val="10"/>
        <rFont val="Times New Roman"/>
        <family val="1"/>
        <charset val="186"/>
      </rPr>
      <t>euro</t>
    </r>
  </si>
  <si>
    <t>9. pielikums</t>
  </si>
  <si>
    <t xml:space="preserve">Tukuma novada pašvaldības izglītības iestādēs bērnu no piecu gadu vecuma izglītošanā </t>
  </si>
  <si>
    <t>nodarbināto pedagogu darba samaksai un valsts sociālās apdrošināšanas obligātām iemaksām</t>
  </si>
  <si>
    <t>Izglītojamo 
no 5 gadu vec. skaits 01.09.2024.</t>
  </si>
  <si>
    <t>Engures pirmsskolas izglītības iestāde "Spārīte"</t>
  </si>
  <si>
    <t>Pūres pirmsskolas izglītības iestāde "Zemenīte"</t>
  </si>
  <si>
    <t>Slampes pirmsskolas izglītības iestāde "Pienenīte"</t>
  </si>
  <si>
    <t>Tukuma novada pirmsskolas izglītības iestāde "Zemīte"</t>
  </si>
  <si>
    <t>Tukuma pirmsskolas izglītības iestāde "Karlsons"</t>
  </si>
  <si>
    <t>Tukuma pirmsskolas izglītības iestāde "Lotte"</t>
  </si>
  <si>
    <t>Tukuma pirmsskolas izglītības iestāde "Pasaciņa"</t>
  </si>
  <si>
    <t>Tukuma pirmsskolas izglītības iestāde "Taurenītis"</t>
  </si>
  <si>
    <t>Tukuma pirmsskolas izglītības iestāde "Vālodzīte"</t>
  </si>
  <si>
    <r>
      <t xml:space="preserve">Grozījumi, </t>
    </r>
    <r>
      <rPr>
        <b/>
        <i/>
        <sz val="10"/>
        <rFont val="Times New Roman"/>
        <family val="1"/>
        <charset val="186"/>
      </rPr>
      <t>euro</t>
    </r>
  </si>
  <si>
    <t>8=(6+7)</t>
  </si>
  <si>
    <t>Izglītojamo skaits 01.09.2025.</t>
  </si>
  <si>
    <t>Izglītojamo 
no 5 gadu vec. skaits 01.09.2025.</t>
  </si>
  <si>
    <t>2025.gadā</t>
  </si>
  <si>
    <t xml:space="preserve">Grozījumi, </t>
  </si>
  <si>
    <t xml:space="preserve">Plāns 2025.gada  </t>
  </si>
  <si>
    <t xml:space="preserve">12 mēnešiem, </t>
  </si>
  <si>
    <t>7=(5+6)</t>
  </si>
  <si>
    <t xml:space="preserve">Engures Mūzikas un mākslas skola </t>
  </si>
  <si>
    <t>Kandavas Mākslu skola</t>
  </si>
  <si>
    <t xml:space="preserve">Tukuma Sporta skola </t>
  </si>
  <si>
    <t>Biedrība "Basketbola skola Tukums"</t>
  </si>
  <si>
    <t>Biedrība "Hokeja klubs"</t>
  </si>
  <si>
    <t>Biedrība "Kandavas novada jauniešiem"</t>
  </si>
  <si>
    <t>10. pielikums</t>
  </si>
  <si>
    <t>Valsts budžeta dotācijas sadalījums 2025.gadam pašvaldību un privāto dibinātāju</t>
  </si>
  <si>
    <t xml:space="preserve"> izglītības iestāžu profesionālās ievirzes mākslas, mūzikas un dejas programmu</t>
  </si>
  <si>
    <t xml:space="preserve"> pedagogu darba samaksai un valsts sociālās apdrošināšanas obligātajām iemaksām</t>
  </si>
  <si>
    <r>
      <t xml:space="preserve">Valsts budžeta 
dotācijas apjoms 
pedagoģisko 
likmju apmaksai 
(atlīdzība), </t>
    </r>
    <r>
      <rPr>
        <b/>
        <i/>
        <sz val="10"/>
        <rFont val="Times New Roman"/>
        <family val="1"/>
        <charset val="186"/>
      </rPr>
      <t>euro</t>
    </r>
  </si>
  <si>
    <r>
      <t xml:space="preserve">Dotācijas apmērs piemaksām MIKC pedagogiem (atlīdzība),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</si>
  <si>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  
8 mēnešiem, </t>
    </r>
    <r>
      <rPr>
        <b/>
        <i/>
        <sz val="10"/>
        <rFont val="Times New Roman"/>
        <family val="1"/>
        <charset val="186"/>
      </rPr>
      <t>euro</t>
    </r>
  </si>
  <si>
    <r>
      <t>Valsts budžeta 
dotācijas apjoms 
pedagoģisko 
likmju apmaksai 
(atlīdzība)</t>
    </r>
    <r>
      <rPr>
        <b/>
        <i/>
        <sz val="10"/>
        <rFont val="Times New Roman"/>
        <family val="1"/>
        <charset val="186"/>
      </rPr>
      <t>, euro</t>
    </r>
  </si>
  <si>
    <r>
      <t>Dotācijas apmērs piemaksām MIKC pedagogiem (atlīdzība)</t>
    </r>
    <r>
      <rPr>
        <b/>
        <i/>
        <sz val="10"/>
        <rFont val="Times New Roman"/>
        <family val="1"/>
        <charset val="186"/>
      </rPr>
      <t>, euro</t>
    </r>
  </si>
  <si>
    <r>
      <t xml:space="preserve">Plāns 2025.gada  
4 mēnešiem, </t>
    </r>
    <r>
      <rPr>
        <b/>
        <i/>
        <sz val="9"/>
        <rFont val="Times New Roman"/>
        <family val="1"/>
        <charset val="186"/>
      </rPr>
      <t>euro</t>
    </r>
  </si>
  <si>
    <r>
      <t xml:space="preserve">Plāns 2025.gada  
12 mēnešiem, </t>
    </r>
    <r>
      <rPr>
        <b/>
        <i/>
        <sz val="9"/>
        <rFont val="Times New Roman"/>
        <family val="1"/>
        <charset val="186"/>
      </rPr>
      <t>euro</t>
    </r>
  </si>
  <si>
    <t>Engures Mūzikas un mākslas skola</t>
  </si>
  <si>
    <t>Kandavas Deju skola</t>
  </si>
  <si>
    <t>Kandavas Mākslas un mūzikas skola</t>
  </si>
  <si>
    <t>Grozījumi oktobrī,</t>
  </si>
  <si>
    <t>LR Izglītības un zinātnes ministrijas finansējums "Asistenta pakalpojuma nodrošināšanai personām ar invaliditāti"</t>
  </si>
  <si>
    <t>9=(6+8)</t>
  </si>
  <si>
    <t>9=(5+8)</t>
  </si>
  <si>
    <t xml:space="preserve">Tukuma novada domes saistošajiem noteikumiem Nr. 31 </t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</si>
  <si>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</si>
  <si>
    <r>
      <t xml:space="preserve">Tukuma novada domes priekšsēdētājs </t>
    </r>
    <r>
      <rPr>
        <i/>
        <sz val="10"/>
        <color theme="1"/>
        <rFont val="Times New Roman"/>
        <family val="1"/>
        <charset val="186"/>
      </rPr>
      <t>G. Važa</t>
    </r>
  </si>
  <si>
    <t>Projekta "Lapmežciema centralizētās siltumapgādes sistēmas siltumavota pāreja no fosilajiem uz atjaunīgajiem energoresursiem" īstenošanai</t>
  </si>
  <si>
    <r>
      <t xml:space="preserve">Tukuma novada domes priekšsēdētājs </t>
    </r>
    <r>
      <rPr>
        <i/>
        <sz val="9"/>
        <rFont val="Times New Roman"/>
        <family val="1"/>
        <charset val="186"/>
      </rPr>
      <t>G. Važa</t>
    </r>
  </si>
  <si>
    <t>Tukuma novada domes saistošajiem noteikumiem Nr. 31</t>
  </si>
  <si>
    <t>Biedrība "Tukuma BMX riteņbraukšanas klubs"</t>
  </si>
  <si>
    <t>Kjokunšinkai karatē "Bushido centrs"</t>
  </si>
  <si>
    <t>Prioritārā investīciju projekta „Nekustamā īpašuma „Jaunpils Dzirnavas" iegāde" īstenošanai</t>
  </si>
  <si>
    <t>PII "Vilnītis" iekšējo inženiertīklu un to ievadu pārbūve, Lapmežciemā, Tukuma novadā</t>
  </si>
  <si>
    <t>AF projekts (Nr.1.2.1.3.i.0/1/23/A/CFLA/048) "Pašvaldības ēkas "Bērzi", Matkules pagastā energoefektivitātes paaugstināšana"</t>
  </si>
  <si>
    <t>Tukuma PII "Pepija" ēkas fasādes atjaunošana, būvdarbu 1.kārta</t>
  </si>
  <si>
    <t>Gājēju celiņa ar apgaismojumu un inženiertīkliem izbūve Jaunpilī gar autoceļu V-1458 no krustojuma ar Skolas ielu līdz sociālajai mājai "Lodes"</t>
  </si>
  <si>
    <t>ELFLA projekts (Nr.24-08-CL14-C0LA19.2201-000005) "Smārdes atpūtas parka "Vēju dārzs" dīķa teritorijas labiekārtošana"</t>
  </si>
  <si>
    <t>Prioritārais investīciju projekts "Brīvības laukuma un tam piegulošās teritorijas labiekārtojuma pārbūve Tukumā"</t>
  </si>
  <si>
    <t xml:space="preserve">ERAF projekts (Nr. 5.1.1.3/1/23/A/008) "Brīvības laukuma un tam piegulošās teritorijas labiekārtojuma pārbūve Tukumā" </t>
  </si>
  <si>
    <t>Tukuma novada pašvaldības saistošajiem noteikumiem Nr. 29</t>
  </si>
  <si>
    <r>
      <t xml:space="preserve">Tukuma novada domes priekšsēdētājs </t>
    </r>
    <r>
      <rPr>
        <i/>
        <sz val="10"/>
        <rFont val="Times New Roman"/>
        <family val="1"/>
        <charset val="186"/>
      </rPr>
      <t>G. Važa</t>
    </r>
  </si>
  <si>
    <t>F22010000 AS</t>
  </si>
  <si>
    <t>III FINANSĒŠANA - kopā</t>
  </si>
  <si>
    <t>pārējie autoceļu un ielu uzturēšanas darbi</t>
  </si>
  <si>
    <t>autoceļiem un ielām, pa kurām kursē sabiedriskais transports</t>
  </si>
  <si>
    <t>satiksmes drošības uzlabošanai</t>
  </si>
  <si>
    <t>tiltiem</t>
  </si>
  <si>
    <t>t. sk. tranzīta ielām</t>
  </si>
  <si>
    <t>5000PL</t>
  </si>
  <si>
    <t>2000PL</t>
  </si>
  <si>
    <t>1000PL</t>
  </si>
  <si>
    <t>Pašvaldību saņemtie valsts budžeta transferti</t>
  </si>
  <si>
    <t>7=(3+6)</t>
  </si>
  <si>
    <r>
      <t xml:space="preserve">Prognoze 2027.gads, </t>
    </r>
    <r>
      <rPr>
        <b/>
        <i/>
        <sz val="10"/>
        <rFont val="Times New Roman"/>
        <family val="1"/>
        <charset val="186"/>
      </rPr>
      <t>euro</t>
    </r>
  </si>
  <si>
    <r>
      <t xml:space="preserve">Prognoze 2026.gads, </t>
    </r>
    <r>
      <rPr>
        <b/>
        <i/>
        <sz val="10"/>
        <rFont val="Times New Roman"/>
        <family val="1"/>
        <charset val="186"/>
      </rPr>
      <t>euro</t>
    </r>
  </si>
  <si>
    <r>
      <t>2025.gada plāns,</t>
    </r>
    <r>
      <rPr>
        <b/>
        <i/>
        <sz val="10"/>
        <rFont val="Times New Roman"/>
        <family val="1"/>
        <charset val="186"/>
      </rPr>
      <t xml:space="preserve"> euro</t>
    </r>
  </si>
  <si>
    <t xml:space="preserve">2025.–2027. gadam </t>
  </si>
  <si>
    <t xml:space="preserve">Mērķdotācijas pašvaldību ceļiem un ielām izlietojuma vidējā termiņa programma  </t>
  </si>
  <si>
    <t>5. pielikums</t>
  </si>
  <si>
    <t xml:space="preserve">	Tukuma Sporta skola</t>
  </si>
  <si>
    <r>
      <t xml:space="preserve">Plāns 2025.gada  
12 mēnešiem, </t>
    </r>
    <r>
      <rPr>
        <b/>
        <i/>
        <sz val="10"/>
        <rFont val="Times New Roman"/>
        <family val="1"/>
        <charset val="186"/>
      </rPr>
      <t>euro</t>
    </r>
  </si>
  <si>
    <r>
      <t>Grozījumi,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</si>
  <si>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Valsts budžeta dotācijas apjoms pedagoģisko likmju apmaksai (atlīdzība), </t>
    </r>
    <r>
      <rPr>
        <b/>
        <i/>
        <sz val="10"/>
        <rFont val="Times New Roman"/>
        <family val="1"/>
        <charset val="186"/>
      </rPr>
      <t>euro</t>
    </r>
  </si>
  <si>
    <t xml:space="preserve"> valsts sociālās apdrošināšanas obligātajām iemaksām</t>
  </si>
  <si>
    <t>sporta izglītības programmās nodarbināto pedagogu darba samaksai un</t>
  </si>
  <si>
    <t xml:space="preserve">profesionālās ievirzes sporta izglītības iestāžu īstenotajās profesionālās ievirzes </t>
  </si>
  <si>
    <t xml:space="preserve">Valsts budžeta dotācijas sadalījums 2025. gadam </t>
  </si>
  <si>
    <t>Tukuma novada pašvaldības 24.04.2025.                        saistošo noteikumu Nr. 15/2025 redakcijā</t>
  </si>
  <si>
    <t>Tukuma novada pašvaldības saistošajiem noteikumiem Nr. 1/2025</t>
  </si>
  <si>
    <t>11. pielikums</t>
  </si>
  <si>
    <t>4.klase</t>
  </si>
  <si>
    <t>3.klase</t>
  </si>
  <si>
    <t>2.klase</t>
  </si>
  <si>
    <t>1.klase</t>
  </si>
  <si>
    <r>
      <t xml:space="preserve">Kopā 2025.gadā, </t>
    </r>
    <r>
      <rPr>
        <b/>
        <i/>
        <sz val="10"/>
        <rFont val="Times New Roman"/>
        <family val="1"/>
        <charset val="186"/>
      </rPr>
      <t>euro</t>
    </r>
  </si>
  <si>
    <r>
      <t xml:space="preserve">Grozījumi 2025.gadā, </t>
    </r>
    <r>
      <rPr>
        <b/>
        <i/>
        <sz val="10"/>
        <rFont val="Times New Roman"/>
        <family val="1"/>
        <charset val="186"/>
      </rPr>
      <t>euro</t>
    </r>
  </si>
  <si>
    <t>Izglītojamo skaits 1.-4.kl. 01.09.2025</t>
  </si>
  <si>
    <r>
      <t xml:space="preserve">Plāns ieņēmumiem 2025./2026.m.g. 1. semestris, </t>
    </r>
    <r>
      <rPr>
        <b/>
        <i/>
        <sz val="10"/>
        <rFont val="Times New Roman"/>
        <family val="1"/>
        <charset val="186"/>
      </rPr>
      <t>euro</t>
    </r>
  </si>
  <si>
    <r>
      <t>Plāns ieņēmumiem 2024./2025.m.g. 
2. semestris,</t>
    </r>
    <r>
      <rPr>
        <b/>
        <i/>
        <sz val="10"/>
        <rFont val="Times New Roman"/>
        <family val="1"/>
        <charset val="186"/>
      </rPr>
      <t xml:space="preserve"> euro</t>
    </r>
  </si>
  <si>
    <t>Izglītojamo skaits 1.-4.kl. 01.09.2024</t>
  </si>
  <si>
    <t>izglītības iestāžu 1.–4. klašu audzēkņu ēdināšanai</t>
  </si>
  <si>
    <t>Tukuma novada pašvaldības</t>
  </si>
  <si>
    <t xml:space="preserve">Valsts budžeta līdzekļu sadalījums 2025. gadam </t>
  </si>
  <si>
    <t>12. pielikums</t>
  </si>
  <si>
    <t>Jaunpils vidusskola</t>
  </si>
  <si>
    <r>
      <t xml:space="preserve">Grozītais plāns 2025.gada  12 mēnešiem, </t>
    </r>
    <r>
      <rPr>
        <b/>
        <i/>
        <sz val="10"/>
        <rFont val="Times New Roman"/>
        <family val="1"/>
        <charset val="186"/>
      </rPr>
      <t>euro</t>
    </r>
  </si>
  <si>
    <r>
      <rPr>
        <b/>
        <i/>
        <sz val="10"/>
        <rFont val="Times New Roman"/>
        <family val="1"/>
        <charset val="186"/>
      </rPr>
      <t>Grozījumi</t>
    </r>
    <r>
      <rPr>
        <b/>
        <sz val="10"/>
        <rFont val="Times New Roman"/>
        <family val="1"/>
        <charset val="186"/>
      </rPr>
      <t xml:space="preserve">
Citu mācību līdzekļu iegādei,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</si>
  <si>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2025.gada, </t>
    </r>
    <r>
      <rPr>
        <b/>
        <i/>
        <sz val="10"/>
        <rFont val="Times New Roman"/>
        <family val="1"/>
        <charset val="186"/>
      </rPr>
      <t>euro</t>
    </r>
  </si>
  <si>
    <r>
      <t xml:space="preserve">Citu mācību līdzekļu iegādei, </t>
    </r>
    <r>
      <rPr>
        <b/>
        <i/>
        <sz val="10"/>
        <rFont val="Times New Roman"/>
        <family val="1"/>
        <charset val="186"/>
      </rPr>
      <t>euro</t>
    </r>
  </si>
  <si>
    <r>
      <t xml:space="preserve">Mācību literatūras iegādei
(bibliotēku fonda veidošanai), </t>
    </r>
    <r>
      <rPr>
        <b/>
        <i/>
        <sz val="10"/>
        <rFont val="Times New Roman"/>
        <family val="1"/>
        <charset val="186"/>
      </rPr>
      <t>euro</t>
    </r>
  </si>
  <si>
    <t>Izglītojamo 
skaits 01.09.2024. pirmsskolā</t>
  </si>
  <si>
    <t>Izglītojamo 
skaits 01.09.2024. skolā</t>
  </si>
  <si>
    <t xml:space="preserve">Izglītojamo 
skaits 01.09.2024. </t>
  </si>
  <si>
    <t>Tukuma novada pašvaldības izglītības iestādēs 2025. gadam</t>
  </si>
  <si>
    <t>Aprēķinātais finansējums mācību līdzekļu, t.sk., digitāla formāta, iegādei, kā arī digitālo platformu abonēšanai</t>
  </si>
  <si>
    <t xml:space="preserve">Tukuma novada pašvaldības saistošajiem noteikumiem Nr. 1/2025 </t>
  </si>
  <si>
    <t>13. pielikums</t>
  </si>
  <si>
    <t xml:space="preserve">Zemītes amatiermākslas kolektīvi </t>
  </si>
  <si>
    <t xml:space="preserve">Zantes amatiermākslas kolektīvi </t>
  </si>
  <si>
    <t xml:space="preserve">Valdeķu amatiermākslas kolektīvi </t>
  </si>
  <si>
    <t xml:space="preserve">Tumes un Degoles amatiermākslas kolektīvi </t>
  </si>
  <si>
    <t xml:space="preserve">Tukuma Mūzikas skolas amatiermākslas kolektīvi </t>
  </si>
  <si>
    <t xml:space="preserve">Tukuma muzeja amatiermākslas kolektīvi </t>
  </si>
  <si>
    <t xml:space="preserve">Tukuma Mākslas skolas amatiermākslas kolektīvi </t>
  </si>
  <si>
    <t xml:space="preserve">Tukuma amatiermākslas kolektīvi </t>
  </si>
  <si>
    <t xml:space="preserve">Smārdes amatiermākslas kolektīvi </t>
  </si>
  <si>
    <t xml:space="preserve">Slampes amatiermākslas kolektīvi </t>
  </si>
  <si>
    <t xml:space="preserve">Sēmes un Zentenes amatiermākslas kolektīvi </t>
  </si>
  <si>
    <t xml:space="preserve">Pūres un Jaunsātu amatiermākslas kolektīvi </t>
  </si>
  <si>
    <t xml:space="preserve">Kandavas amatiermākslas kolektīvi </t>
  </si>
  <si>
    <t xml:space="preserve">Jaunpils un Viesatu amatiermākslas kolektīvi </t>
  </si>
  <si>
    <t xml:space="preserve">Irlavas un Lestenes amatiermākslas kolektīvi </t>
  </si>
  <si>
    <t xml:space="preserve">Engures amatiermākslas kolektīvi </t>
  </si>
  <si>
    <t xml:space="preserve">Džūkstes amatiermākslas kolektīvi </t>
  </si>
  <si>
    <t>5 (3+4)</t>
  </si>
  <si>
    <t>Grozījumi</t>
  </si>
  <si>
    <r>
      <t xml:space="preserve">2025. gada plāns, </t>
    </r>
    <r>
      <rPr>
        <b/>
        <i/>
        <sz val="10"/>
        <rFont val="Times New Roman"/>
        <family val="1"/>
        <charset val="186"/>
      </rPr>
      <t>euro</t>
    </r>
  </si>
  <si>
    <t>vadītāju darba samaksai un valsts sociālās apdrošināšanas obligātajām iemaksām</t>
  </si>
  <si>
    <t xml:space="preserve"> Tukuma novada pašvaldības māksliniecisko kolektīvu</t>
  </si>
  <si>
    <t>Valsts budžeta mērķdotācijas sadalījums 2025. gadam</t>
  </si>
  <si>
    <t>14. pielikums</t>
  </si>
  <si>
    <t xml:space="preserve">Tukuma novada pašvaldības saistošajiem noteikumiem Nr. 39 </t>
  </si>
  <si>
    <t>Grozījumi decembrī,</t>
  </si>
  <si>
    <t xml:space="preserve">    Ieņēmumi no valsts un pašvaldību kustamā īpašuma un mantas realizācijas - derīgo izrakteņu pārdošanas</t>
  </si>
  <si>
    <t xml:space="preserve">    13.4.0.1.</t>
  </si>
  <si>
    <t xml:space="preserve">    Ieņēmumi no valsts un pašvaldību kustamā īpašuma un mantas realizācijas - automašīnu pārdošanas   un citi iepriekš neuzskaitīti kustamie īpašumi</t>
  </si>
  <si>
    <t xml:space="preserve">    13.4.0.5.</t>
  </si>
  <si>
    <t xml:space="preserve">    Ieņēmumi no valūtas kursa svārstībām attiecībā uz iestāžu sniegtajiem maksas pakalpojumiem un citiem pašu ieņēmumiem</t>
  </si>
  <si>
    <t xml:space="preserve">    21.3.1.0.</t>
  </si>
  <si>
    <t xml:space="preserve">    Starptautiskā palīdzība</t>
  </si>
  <si>
    <t xml:space="preserve">    7730</t>
  </si>
  <si>
    <t>Tukuma novada pašvaldības saistošajiem noteikumiem Nr. 39</t>
  </si>
  <si>
    <t>Tukuma vispārējās izglītības iestāžu mācību vides uzlabošana (ERAF projekts Nr.8.1.2.0/17/I/015)</t>
  </si>
  <si>
    <t>Prioritārais investīciju projekts "Automašīnu stāvlaukums pie dzīvojamās mājas Kurzemes ielā 6, Tukumā"</t>
  </si>
  <si>
    <t>17.10.2025</t>
  </si>
  <si>
    <t>Tukuma novada pašvaldības policijas videonovērošanas sistēmas uzlabošana un operatīvā transporta iegāde</t>
  </si>
  <si>
    <t>Prioritārais investīciju projekts "Meliorācijas sistēmas izbūve Kļavas, Raudas un Klusajās ielā, Tukumā"</t>
  </si>
  <si>
    <t>Jaunu autobusu iegāde skolēnu pārvadājumiem Tukuma novada pašvaldībā</t>
  </si>
  <si>
    <t xml:space="preserve">Grozījumi decembrī, </t>
  </si>
  <si>
    <t>LR Aizsardzības ministrijas finansējums Lestenes muzeja pārbūves pabeigšanai 2025.gadā</t>
  </si>
  <si>
    <t>LR Izglītības un zinātnes ministrijas mērķdotācija ēdināšanai 1.–4.klasēm (tajā skaitā Ukraiņi)</t>
  </si>
  <si>
    <t>LR Labklājības ministrijas finansējums "Asistenta pakalpojuma nodrošināšanai" SOCPR06</t>
  </si>
  <si>
    <t>LR Labklājības ministrijas finansējums nodrošinātajiem sociālajiem pakalpojumiem dzīvesvietā SOC37</t>
  </si>
  <si>
    <t>LR Labklājības ministrija Valsts budžeta līdzfinansējuma izlietojumu grupu dzīvokli par 2023.gadu, MK 04.12.2007. noteikumiem Nr.829 Valsts budžeta līdzfinansējums personas uzturēšanos grupu dzīv.mājā SPC ''Mežrozītes'' SOC33</t>
  </si>
  <si>
    <t>LR Labklājības ministrijas valsts atbalsts pamatojoties uz MK noteikumiem Nr. 797 "Valsts atbalsta piešķiršanas kārtība pašvaldībām par sociālo pakalpojumu nodrošināšanu personas dzīvesvietā" - grupu māja Lodes SOC43</t>
  </si>
  <si>
    <t>LR Labklājības ministrijas valsts atbalsts pamatojoties uz MK noteikumiem Nr. 797 "Valsts atbalsta piešķiršanas kārtība pašvaldībām par sociālo pakalpojumu nodrošināšanu personas dzīvesvietā" Avotiņš SOC42</t>
  </si>
  <si>
    <t>LR Labklājības ministrijas valsts atbalsts pamatojoties uz MK noteikumiem Nr. 797 "Valsts atbalsta piešķiršanas kārtība pašvaldībām par sociālo pakalpojumu nodrošināšanu personas dzīvesvietā" Grupu dzīvoklis, adresē: Celtnieku iela 3, Tukums SOC47</t>
  </si>
  <si>
    <t>LR Labklājības ministrijas valsts atbalsts pamatojoties uz MK noteikumiem Nr. 797 "Valsts atbalsta piešķiršanas kārtība pašvaldībām par sociālo pakalpojumu nodrošināšanu personas dzīvesvietā" LAIPAS grupu māja, adresē: Laipas, Slampes pag. SOC49</t>
  </si>
  <si>
    <t>LR Labklājības ministrijas valsts atbalsts pamatojoties uz MK noteikumiem Nr. 797 "Valsts atbalsta piešķiršanas kārtība pašvaldībām par sociālo pakalpojumu nodrošināšanu personas dzīvesvietā" SAIME, Tukums SOC27</t>
  </si>
  <si>
    <t>LR Labklājības ministrijas valsts atbalsts pamatojoties uz MK noteikumiem Nr.790 "Sociālās rehabilitācijas pakalpojumu sniegšanas kārtība no vardarbības cietušām un vardarbību veikušām pilngadīgām personām" SOC25, SOC36</t>
  </si>
  <si>
    <t>LR Labklājības ministrijas garantētā minimālā ienākumu līmeņa nodrošināšanai (GMI) atbalsts /sociālie pabalsti 30% apmērā Valsts budžeta mērķdotācija SOC12</t>
  </si>
  <si>
    <t>LR Labklājības ministrijas Valsts budžeta līdzfinansējums pamatojoties uz 2005.gada 15.novembra MK noteikumiem Nr.857, VI 1 sadaļas ''Noteikumi parsociālajām garantijām un atbalstu bārenim un bez vecāku gādības palikušajam bērnam, kurš ir ārpusģimenes aprūpē, kā arī pēc ārpusģimenes aprūpes beigšanās'' SOC50</t>
  </si>
  <si>
    <t>LR Labklājības ministrijas mājokļa atbalstam /sociālie pabalsti SOC11</t>
  </si>
  <si>
    <t>LR Labklājības ministrijas mērķdotācija audžuģimenei par bērna uzturnaudas palielināšanu, saskaņā ar 19.12.2017. MK noteikumiem Nr.1036 SOC10</t>
  </si>
  <si>
    <t>LR Vides aizsardzības un reģionālās attīstības ministrijas finansējums "Atbalsts Ukrainas iedzīvotājiem (Sociālie pabalsti,  pedagogu atlīdzības, māc.līdzekļi)</t>
  </si>
  <si>
    <t>Valsts kultūrkapitāla fonda projekts "Kopā lasīt prieks"</t>
  </si>
  <si>
    <t>Valsts kultūrkapitāla fonda projekts "Monogrāfijas "Tukuma senie iedzīvotāji: 14.–18.gs. kapsēta pie Tukuma baznīcas"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</si>
</sst>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  <numFmt numFmtId="166" formatCode="_-* #,##0\ _€_-;\-* #,##0\ _€_-;_-* &quot;-&quot;??\ _€_-;_-@_-"/>
  </numFmts>
  <fonts count="39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rgb="FF0D0D0D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color indexed="8"/>
      <name val="f6"/>
      <family val="2"/>
    </font>
    <font>
      <b/>
      <sz val="9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9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8"/>
      <name val="Arial"/>
      <family val="2"/>
      <charset val="186"/>
    </font>
    <font>
      <sz val="8"/>
      <name val="Arial"/>
      <family val="2"/>
      <charset val="186"/>
    </font>
    <font>
      <b/>
      <sz val="9"/>
      <name val="Arial"/>
      <family val="2"/>
      <charset val="186"/>
    </font>
    <font>
      <sz val="9"/>
      <name val="Arial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2828150273141E-2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</borders>
  <cellStyleXfs count="6">
    <xf numFmtId="0" fontId="0" fillId="0" borderId="0"/>
    <xf numFmtId="43" fontId="30" fillId="0" borderId="0" applyFont="0" applyFill="0" applyBorder="0" applyAlignment="0" applyProtection="0"/>
    <xf numFmtId="0" fontId="1" fillId="0" borderId="0"/>
    <xf numFmtId="164" fontId="30" fillId="0" borderId="0" applyFont="0" applyFill="0" applyBorder="0" applyAlignment="0" applyProtection="0"/>
    <xf numFmtId="0" fontId="1" fillId="0" borderId="0"/>
    <xf numFmtId="0" fontId="1" fillId="0" borderId="0"/>
  </cellStyleXfs>
  <cellXfs count="363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0" fontId="2" fillId="0" borderId="0" xfId="2" applyFont="1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3" fontId="4" fillId="0" borderId="0" xfId="0" applyNumberFormat="1" applyFont="1"/>
    <xf numFmtId="0" fontId="10" fillId="0" borderId="0" xfId="0" applyFont="1"/>
    <xf numFmtId="0" fontId="12" fillId="0" borderId="0" xfId="0" applyFont="1"/>
    <xf numFmtId="0" fontId="5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165" fontId="2" fillId="0" borderId="0" xfId="0" applyNumberFormat="1" applyFont="1"/>
    <xf numFmtId="0" fontId="2" fillId="0" borderId="0" xfId="4" applyFont="1" applyAlignment="1">
      <alignment horizontal="center" wrapText="1"/>
    </xf>
    <xf numFmtId="0" fontId="9" fillId="0" borderId="0" xfId="4" applyFont="1" applyProtection="1">
      <protection locked="0"/>
    </xf>
    <xf numFmtId="0" fontId="9" fillId="0" borderId="0" xfId="4" applyFont="1" applyAlignment="1" applyProtection="1">
      <alignment horizontal="center" vertical="center" wrapText="1"/>
      <protection locked="0"/>
    </xf>
    <xf numFmtId="1" fontId="2" fillId="0" borderId="5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" fillId="0" borderId="6" xfId="0" applyFont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13" fillId="0" borderId="0" xfId="0" applyFont="1"/>
    <xf numFmtId="49" fontId="16" fillId="0" borderId="8" xfId="0" applyNumberFormat="1" applyFont="1" applyBorder="1" applyAlignment="1">
      <alignment wrapText="1"/>
    </xf>
    <xf numFmtId="49" fontId="17" fillId="0" borderId="0" xfId="0" applyNumberFormat="1" applyFont="1" applyAlignment="1">
      <alignment horizontal="left" wrapText="1"/>
    </xf>
    <xf numFmtId="0" fontId="15" fillId="0" borderId="0" xfId="0" applyFont="1" applyAlignment="1">
      <alignment horizontal="centerContinuous"/>
    </xf>
    <xf numFmtId="49" fontId="15" fillId="0" borderId="9" xfId="0" applyNumberFormat="1" applyFont="1" applyBorder="1" applyAlignment="1" applyProtection="1">
      <alignment horizontal="center" vertical="center" wrapText="1"/>
      <protection locked="0"/>
    </xf>
    <xf numFmtId="49" fontId="15" fillId="0" borderId="9" xfId="0" applyNumberFormat="1" applyFont="1" applyBorder="1" applyAlignment="1" applyProtection="1">
      <alignment horizontal="left" vertical="center" wrapText="1"/>
      <protection locked="0"/>
    </xf>
    <xf numFmtId="49" fontId="16" fillId="0" borderId="9" xfId="0" applyNumberFormat="1" applyFont="1" applyBorder="1" applyAlignment="1" applyProtection="1">
      <alignment horizontal="left" vertical="center" wrapText="1"/>
      <protection locked="0"/>
    </xf>
    <xf numFmtId="49" fontId="18" fillId="0" borderId="0" xfId="0" applyNumberFormat="1" applyFont="1" applyAlignment="1" applyProtection="1">
      <alignment wrapText="1"/>
      <protection locked="0"/>
    </xf>
    <xf numFmtId="49" fontId="16" fillId="0" borderId="0" xfId="0" applyNumberFormat="1" applyFont="1" applyAlignment="1" applyProtection="1">
      <alignment wrapText="1"/>
      <protection locked="0"/>
    </xf>
    <xf numFmtId="0" fontId="15" fillId="0" borderId="0" xfId="0" applyFont="1" applyAlignment="1" applyProtection="1">
      <alignment horizontal="right" vertical="center" wrapText="1"/>
      <protection locked="0"/>
    </xf>
    <xf numFmtId="49" fontId="16" fillId="0" borderId="10" xfId="0" applyNumberFormat="1" applyFont="1" applyBorder="1" applyAlignment="1" applyProtection="1">
      <alignment vertical="center" wrapText="1"/>
      <protection locked="0"/>
    </xf>
    <xf numFmtId="49" fontId="15" fillId="0" borderId="0" xfId="0" applyNumberFormat="1" applyFont="1" applyAlignment="1" applyProtection="1">
      <alignment wrapText="1"/>
      <protection locked="0"/>
    </xf>
    <xf numFmtId="49" fontId="16" fillId="0" borderId="0" xfId="0" applyNumberFormat="1" applyFont="1" applyAlignment="1" applyProtection="1">
      <alignment vertical="center" wrapText="1"/>
      <protection locked="0"/>
    </xf>
    <xf numFmtId="49" fontId="0" fillId="0" borderId="11" xfId="0" applyNumberFormat="1" applyBorder="1" applyAlignment="1">
      <alignment vertical="center" wrapText="1"/>
    </xf>
    <xf numFmtId="0" fontId="15" fillId="0" borderId="0" xfId="0" applyFont="1" applyAlignment="1">
      <alignment horizontal="right" vertical="center" wrapText="1"/>
    </xf>
    <xf numFmtId="4" fontId="15" fillId="0" borderId="9" xfId="0" applyNumberFormat="1" applyFont="1" applyBorder="1" applyAlignment="1">
      <alignment horizontal="right" vertical="center" wrapText="1"/>
    </xf>
    <xf numFmtId="0" fontId="15" fillId="0" borderId="9" xfId="0" applyFont="1" applyBorder="1" applyAlignment="1">
      <alignment horizontal="right" vertical="center" wrapText="1"/>
    </xf>
    <xf numFmtId="49" fontId="15" fillId="0" borderId="0" xfId="0" applyNumberFormat="1" applyFont="1" applyAlignment="1" applyProtection="1">
      <alignment vertical="center" wrapText="1"/>
      <protection locked="0"/>
    </xf>
    <xf numFmtId="49" fontId="19" fillId="0" borderId="0" xfId="0" applyNumberFormat="1" applyFont="1" applyAlignment="1">
      <alignment vertical="center" wrapText="1"/>
    </xf>
    <xf numFmtId="0" fontId="19" fillId="0" borderId="12" xfId="0" applyFont="1" applyBorder="1" applyAlignment="1" applyProtection="1">
      <alignment vertical="center"/>
      <protection locked="0"/>
    </xf>
    <xf numFmtId="0" fontId="15" fillId="0" borderId="8" xfId="0" applyFont="1" applyBorder="1" applyAlignment="1" applyProtection="1">
      <alignment vertical="center"/>
      <protection locked="0"/>
    </xf>
    <xf numFmtId="0" fontId="8" fillId="3" borderId="2" xfId="0" applyFont="1" applyFill="1" applyBorder="1" applyAlignment="1">
      <alignment horizontal="center" wrapText="1"/>
    </xf>
    <xf numFmtId="0" fontId="20" fillId="3" borderId="3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2" fillId="0" borderId="0" xfId="2" applyFont="1" applyAlignment="1">
      <alignment horizontal="center" wrapText="1"/>
    </xf>
    <xf numFmtId="0" fontId="2" fillId="0" borderId="2" xfId="0" applyFont="1" applyBorder="1" applyAlignment="1">
      <alignment horizontal="left" vertical="center" wrapText="1"/>
    </xf>
    <xf numFmtId="49" fontId="16" fillId="0" borderId="13" xfId="0" applyNumberFormat="1" applyFont="1" applyBorder="1" applyAlignment="1" applyProtection="1">
      <alignment vertical="center" wrapText="1"/>
      <protection locked="0"/>
    </xf>
    <xf numFmtId="49" fontId="16" fillId="0" borderId="10" xfId="0" applyNumberFormat="1" applyFont="1" applyBorder="1" applyAlignment="1" applyProtection="1">
      <alignment vertical="center"/>
      <protection locked="0"/>
    </xf>
    <xf numFmtId="49" fontId="16" fillId="0" borderId="11" xfId="0" applyNumberFormat="1" applyFont="1" applyBorder="1" applyAlignment="1" applyProtection="1">
      <alignment vertical="center" wrapText="1"/>
      <protection locked="0"/>
    </xf>
    <xf numFmtId="2" fontId="3" fillId="0" borderId="0" xfId="0" applyNumberFormat="1" applyFont="1"/>
    <xf numFmtId="0" fontId="21" fillId="0" borderId="0" xfId="0" applyFont="1"/>
    <xf numFmtId="0" fontId="22" fillId="0" borderId="1" xfId="0" applyFont="1" applyBorder="1" applyAlignment="1">
      <alignment horizontal="center" vertical="center" wrapText="1"/>
    </xf>
    <xf numFmtId="165" fontId="2" fillId="0" borderId="0" xfId="1" applyNumberFormat="1" applyFont="1"/>
    <xf numFmtId="165" fontId="2" fillId="0" borderId="0" xfId="0" applyNumberFormat="1" applyFont="1" applyAlignment="1">
      <alignment vertical="center"/>
    </xf>
    <xf numFmtId="3" fontId="3" fillId="0" borderId="0" xfId="0" applyNumberFormat="1" applyFont="1"/>
    <xf numFmtId="0" fontId="5" fillId="3" borderId="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4" fontId="16" fillId="4" borderId="14" xfId="0" applyNumberFormat="1" applyFont="1" applyFill="1" applyBorder="1" applyAlignment="1" applyProtection="1">
      <alignment horizontal="right" vertical="center"/>
      <protection locked="0"/>
    </xf>
    <xf numFmtId="4" fontId="15" fillId="0" borderId="9" xfId="0" applyNumberFormat="1" applyFont="1" applyBorder="1" applyAlignment="1" applyProtection="1">
      <alignment horizontal="right" vertical="center"/>
      <protection locked="0"/>
    </xf>
    <xf numFmtId="4" fontId="16" fillId="0" borderId="9" xfId="0" applyNumberFormat="1" applyFont="1" applyBorder="1" applyAlignment="1">
      <alignment horizontal="right" vertical="center" wrapText="1"/>
    </xf>
    <xf numFmtId="4" fontId="18" fillId="0" borderId="0" xfId="0" applyNumberFormat="1" applyFont="1" applyAlignment="1" applyProtection="1">
      <alignment horizontal="right" vertical="center" wrapText="1"/>
      <protection locked="0"/>
    </xf>
    <xf numFmtId="4" fontId="18" fillId="0" borderId="0" xfId="0" applyNumberFormat="1" applyFont="1" applyAlignment="1">
      <alignment horizontal="right" wrapText="1"/>
    </xf>
    <xf numFmtId="4" fontId="15" fillId="0" borderId="0" xfId="0" applyNumberFormat="1" applyFont="1" applyAlignment="1" applyProtection="1">
      <alignment horizontal="right" vertical="center" wrapText="1"/>
      <protection locked="0"/>
    </xf>
    <xf numFmtId="4" fontId="15" fillId="0" borderId="0" xfId="0" applyNumberFormat="1" applyFont="1" applyAlignment="1">
      <alignment horizontal="right" wrapText="1"/>
    </xf>
    <xf numFmtId="4" fontId="15" fillId="0" borderId="8" xfId="0" applyNumberFormat="1" applyFont="1" applyBorder="1" applyAlignment="1">
      <alignment horizontal="right" wrapText="1"/>
    </xf>
    <xf numFmtId="4" fontId="16" fillId="0" borderId="9" xfId="0" applyNumberFormat="1" applyFont="1" applyBorder="1" applyAlignment="1" applyProtection="1">
      <alignment horizontal="right" vertical="center" wrapText="1"/>
      <protection locked="0"/>
    </xf>
    <xf numFmtId="4" fontId="15" fillId="0" borderId="8" xfId="0" applyNumberFormat="1" applyFont="1" applyBorder="1" applyAlignment="1">
      <alignment horizontal="right" vertical="center" wrapText="1"/>
    </xf>
    <xf numFmtId="4" fontId="3" fillId="0" borderId="0" xfId="1" applyNumberFormat="1" applyFont="1"/>
    <xf numFmtId="4" fontId="2" fillId="0" borderId="0" xfId="1" applyNumberFormat="1" applyFont="1" applyAlignment="1">
      <alignment horizontal="right"/>
    </xf>
    <xf numFmtId="4" fontId="2" fillId="0" borderId="0" xfId="1" applyNumberFormat="1" applyFont="1" applyAlignment="1">
      <alignment horizontal="center"/>
    </xf>
    <xf numFmtId="4" fontId="8" fillId="3" borderId="2" xfId="1" applyNumberFormat="1" applyFont="1" applyFill="1" applyBorder="1" applyAlignment="1">
      <alignment horizontal="center" wrapText="1"/>
    </xf>
    <xf numFmtId="4" fontId="20" fillId="3" borderId="3" xfId="1" applyNumberFormat="1" applyFont="1" applyFill="1" applyBorder="1" applyAlignment="1">
      <alignment horizontal="center" wrapText="1"/>
    </xf>
    <xf numFmtId="4" fontId="13" fillId="0" borderId="0" xfId="0" applyNumberFormat="1" applyFont="1"/>
    <xf numFmtId="4" fontId="5" fillId="0" borderId="1" xfId="1" applyNumberFormat="1" applyFont="1" applyBorder="1" applyAlignment="1">
      <alignment horizontal="right" vertical="center"/>
    </xf>
    <xf numFmtId="4" fontId="2" fillId="0" borderId="5" xfId="1" applyNumberFormat="1" applyFont="1" applyBorder="1" applyAlignment="1">
      <alignment horizontal="right" vertical="center"/>
    </xf>
    <xf numFmtId="4" fontId="2" fillId="0" borderId="4" xfId="1" applyNumberFormat="1" applyFont="1" applyBorder="1" applyAlignment="1">
      <alignment horizontal="right" vertical="center"/>
    </xf>
    <xf numFmtId="4" fontId="2" fillId="0" borderId="7" xfId="1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0" fontId="23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4" fontId="8" fillId="0" borderId="1" xfId="0" applyNumberFormat="1" applyFont="1" applyBorder="1" applyAlignment="1">
      <alignment horizontal="right" wrapText="1"/>
    </xf>
    <xf numFmtId="4" fontId="23" fillId="0" borderId="1" xfId="0" applyNumberFormat="1" applyFont="1" applyBorder="1" applyAlignment="1">
      <alignment horizontal="center" wrapText="1"/>
    </xf>
    <xf numFmtId="4" fontId="7" fillId="0" borderId="1" xfId="0" applyNumberFormat="1" applyFont="1" applyBorder="1" applyAlignment="1">
      <alignment horizontal="right" wrapText="1"/>
    </xf>
    <xf numFmtId="49" fontId="16" fillId="0" borderId="0" xfId="0" applyNumberFormat="1" applyFont="1" applyAlignment="1" applyProtection="1">
      <alignment horizontal="left"/>
      <protection locked="0"/>
    </xf>
    <xf numFmtId="49" fontId="16" fillId="0" borderId="9" xfId="0" applyNumberFormat="1" applyFont="1" applyBorder="1" applyAlignment="1" applyProtection="1">
      <alignment vertical="center"/>
      <protection locked="0"/>
    </xf>
    <xf numFmtId="49" fontId="16" fillId="0" borderId="9" xfId="0" applyNumberFormat="1" applyFont="1" applyBorder="1" applyAlignment="1" applyProtection="1">
      <alignment vertical="center" wrapText="1"/>
      <protection locked="0"/>
    </xf>
    <xf numFmtId="0" fontId="15" fillId="0" borderId="9" xfId="0" applyFont="1" applyBorder="1" applyAlignment="1" applyProtection="1">
      <alignment horizontal="right" vertical="center" wrapText="1"/>
      <protection locked="0"/>
    </xf>
    <xf numFmtId="49" fontId="0" fillId="0" borderId="13" xfId="0" applyNumberFormat="1" applyBorder="1" applyAlignment="1">
      <alignment horizontal="center" vertical="center" wrapText="1"/>
    </xf>
    <xf numFmtId="4" fontId="4" fillId="0" borderId="0" xfId="0" applyNumberFormat="1" applyFont="1"/>
    <xf numFmtId="4" fontId="2" fillId="0" borderId="0" xfId="0" applyNumberFormat="1" applyFont="1"/>
    <xf numFmtId="4" fontId="10" fillId="0" borderId="0" xfId="0" applyNumberFormat="1" applyFont="1"/>
    <xf numFmtId="4" fontId="10" fillId="0" borderId="0" xfId="0" applyNumberFormat="1" applyFont="1" applyAlignment="1">
      <alignment vertical="center"/>
    </xf>
    <xf numFmtId="3" fontId="10" fillId="0" borderId="1" xfId="0" applyNumberFormat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5" fillId="0" borderId="3" xfId="0" applyFont="1" applyBorder="1"/>
    <xf numFmtId="165" fontId="5" fillId="0" borderId="1" xfId="1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3" fontId="2" fillId="0" borderId="5" xfId="0" applyNumberFormat="1" applyFont="1" applyBorder="1" applyAlignment="1">
      <alignment horizontal="left"/>
    </xf>
    <xf numFmtId="165" fontId="2" fillId="3" borderId="2" xfId="1" applyNumberFormat="1" applyFont="1" applyFill="1" applyBorder="1" applyAlignment="1">
      <alignment horizontal="center" vertical="center"/>
    </xf>
    <xf numFmtId="165" fontId="2" fillId="3" borderId="6" xfId="1" applyNumberFormat="1" applyFont="1" applyFill="1" applyBorder="1" applyAlignment="1">
      <alignment horizontal="center" vertical="center"/>
    </xf>
    <xf numFmtId="165" fontId="2" fillId="0" borderId="5" xfId="1" applyNumberFormat="1" applyFont="1" applyBorder="1" applyAlignment="1">
      <alignment horizontal="right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165" fontId="2" fillId="0" borderId="4" xfId="1" applyNumberFormat="1" applyFont="1" applyBorder="1" applyAlignment="1">
      <alignment horizontal="right"/>
    </xf>
    <xf numFmtId="0" fontId="2" fillId="0" borderId="4" xfId="0" applyFont="1" applyBorder="1" applyAlignment="1">
      <alignment horizontal="left"/>
    </xf>
    <xf numFmtId="1" fontId="2" fillId="0" borderId="4" xfId="1" applyNumberFormat="1" applyFont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165" fontId="2" fillId="3" borderId="7" xfId="1" applyNumberFormat="1" applyFont="1" applyFill="1" applyBorder="1" applyAlignment="1">
      <alignment horizontal="center" vertical="center"/>
    </xf>
    <xf numFmtId="165" fontId="2" fillId="0" borderId="7" xfId="1" applyNumberFormat="1" applyFont="1" applyBorder="1" applyAlignment="1">
      <alignment horizontal="right"/>
    </xf>
    <xf numFmtId="3" fontId="10" fillId="0" borderId="0" xfId="0" applyNumberFormat="1" applyFont="1"/>
    <xf numFmtId="0" fontId="5" fillId="3" borderId="2" xfId="0" applyFont="1" applyFill="1" applyBorder="1" applyAlignment="1">
      <alignment vertical="center" wrapText="1"/>
    </xf>
    <xf numFmtId="0" fontId="24" fillId="0" borderId="0" xfId="0" applyFont="1"/>
    <xf numFmtId="0" fontId="2" fillId="0" borderId="3" xfId="0" applyFont="1" applyBorder="1"/>
    <xf numFmtId="1" fontId="5" fillId="0" borderId="3" xfId="1" applyNumberFormat="1" applyFont="1" applyBorder="1" applyAlignment="1">
      <alignment horizontal="center"/>
    </xf>
    <xf numFmtId="165" fontId="5" fillId="0" borderId="3" xfId="1" applyNumberFormat="1" applyFont="1" applyBorder="1" applyAlignment="1">
      <alignment horizontal="center"/>
    </xf>
    <xf numFmtId="0" fontId="2" fillId="0" borderId="15" xfId="0" applyFont="1" applyBorder="1" applyAlignment="1">
      <alignment horizontal="left"/>
    </xf>
    <xf numFmtId="0" fontId="4" fillId="0" borderId="15" xfId="0" applyFont="1" applyBorder="1"/>
    <xf numFmtId="1" fontId="7" fillId="0" borderId="5" xfId="1" applyNumberFormat="1" applyFont="1" applyBorder="1" applyAlignment="1">
      <alignment horizontal="center"/>
    </xf>
    <xf numFmtId="165" fontId="2" fillId="0" borderId="5" xfId="1" applyNumberFormat="1" applyFont="1" applyBorder="1" applyAlignment="1">
      <alignment horizontal="center"/>
    </xf>
    <xf numFmtId="1" fontId="7" fillId="0" borderId="4" xfId="1" applyNumberFormat="1" applyFont="1" applyBorder="1" applyAlignment="1">
      <alignment horizontal="center"/>
    </xf>
    <xf numFmtId="165" fontId="2" fillId="0" borderId="16" xfId="1" applyNumberFormat="1" applyFont="1" applyBorder="1" applyAlignment="1">
      <alignment horizontal="center"/>
    </xf>
    <xf numFmtId="1" fontId="7" fillId="0" borderId="6" xfId="1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65" fontId="2" fillId="0" borderId="17" xfId="1" applyNumberFormat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1" fontId="7" fillId="0" borderId="7" xfId="1" applyNumberFormat="1" applyFont="1" applyBorder="1" applyAlignment="1">
      <alignment horizontal="center"/>
    </xf>
    <xf numFmtId="165" fontId="2" fillId="0" borderId="7" xfId="1" applyNumberFormat="1" applyFont="1" applyBorder="1" applyAlignment="1">
      <alignment horizontal="center"/>
    </xf>
    <xf numFmtId="1" fontId="10" fillId="0" borderId="0" xfId="0" applyNumberFormat="1" applyFont="1"/>
    <xf numFmtId="0" fontId="26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27" fillId="3" borderId="2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27" fillId="3" borderId="17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2" fillId="0" borderId="3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3" fontId="2" fillId="0" borderId="4" xfId="0" applyNumberFormat="1" applyFont="1" applyBorder="1" applyAlignment="1">
      <alignment horizontal="center"/>
    </xf>
    <xf numFmtId="165" fontId="10" fillId="0" borderId="0" xfId="0" applyNumberFormat="1" applyFont="1"/>
    <xf numFmtId="3" fontId="2" fillId="0" borderId="3" xfId="0" applyNumberFormat="1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1" fontId="5" fillId="0" borderId="1" xfId="1" applyNumberFormat="1" applyFont="1" applyBorder="1" applyAlignment="1">
      <alignment horizontal="center" vertical="center"/>
    </xf>
    <xf numFmtId="43" fontId="3" fillId="0" borderId="0" xfId="0" applyNumberFormat="1" applyFont="1"/>
    <xf numFmtId="1" fontId="2" fillId="0" borderId="5" xfId="0" applyNumberFormat="1" applyFont="1" applyBorder="1" applyAlignment="1">
      <alignment horizontal="left"/>
    </xf>
    <xf numFmtId="1" fontId="2" fillId="0" borderId="5" xfId="1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left"/>
    </xf>
    <xf numFmtId="1" fontId="2" fillId="0" borderId="4" xfId="1" applyNumberFormat="1" applyFont="1" applyBorder="1" applyAlignment="1">
      <alignment horizontal="center" vertical="center"/>
    </xf>
    <xf numFmtId="165" fontId="2" fillId="0" borderId="4" xfId="1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left"/>
    </xf>
    <xf numFmtId="1" fontId="2" fillId="0" borderId="6" xfId="1" applyNumberFormat="1" applyFont="1" applyBorder="1" applyAlignment="1">
      <alignment horizontal="center" vertical="center"/>
    </xf>
    <xf numFmtId="165" fontId="2" fillId="0" borderId="6" xfId="1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left"/>
    </xf>
    <xf numFmtId="1" fontId="2" fillId="0" borderId="7" xfId="1" applyNumberFormat="1" applyFont="1" applyBorder="1" applyAlignment="1">
      <alignment horizontal="center" vertical="center"/>
    </xf>
    <xf numFmtId="165" fontId="3" fillId="0" borderId="0" xfId="0" applyNumberFormat="1" applyFont="1"/>
    <xf numFmtId="0" fontId="28" fillId="3" borderId="17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1" fontId="5" fillId="0" borderId="3" xfId="1" applyNumberFormat="1" applyFont="1" applyFill="1" applyBorder="1" applyAlignment="1">
      <alignment horizontal="center"/>
    </xf>
    <xf numFmtId="1" fontId="7" fillId="0" borderId="5" xfId="1" applyNumberFormat="1" applyFont="1" applyFill="1" applyBorder="1" applyAlignment="1">
      <alignment horizontal="center"/>
    </xf>
    <xf numFmtId="1" fontId="7" fillId="0" borderId="4" xfId="1" applyNumberFormat="1" applyFont="1" applyFill="1" applyBorder="1" applyAlignment="1">
      <alignment horizontal="center"/>
    </xf>
    <xf numFmtId="1" fontId="2" fillId="0" borderId="4" xfId="1" applyNumberFormat="1" applyFont="1" applyFill="1" applyBorder="1" applyAlignment="1">
      <alignment horizontal="center"/>
    </xf>
    <xf numFmtId="1" fontId="7" fillId="0" borderId="6" xfId="1" applyNumberFormat="1" applyFont="1" applyFill="1" applyBorder="1" applyAlignment="1">
      <alignment horizontal="center"/>
    </xf>
    <xf numFmtId="1" fontId="7" fillId="0" borderId="7" xfId="1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165" fontId="11" fillId="0" borderId="0" xfId="0" applyNumberFormat="1" applyFont="1" applyAlignment="1">
      <alignment horizontal="center"/>
    </xf>
    <xf numFmtId="165" fontId="2" fillId="0" borderId="3" xfId="1" applyNumberFormat="1" applyFont="1" applyBorder="1" applyAlignment="1">
      <alignment horizontal="center"/>
    </xf>
    <xf numFmtId="3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3" fontId="2" fillId="0" borderId="0" xfId="0" applyNumberFormat="1" applyFont="1"/>
    <xf numFmtId="165" fontId="2" fillId="0" borderId="6" xfId="1" applyNumberFormat="1" applyFont="1" applyFill="1" applyBorder="1" applyAlignment="1">
      <alignment horizontal="center" vertical="center"/>
    </xf>
    <xf numFmtId="0" fontId="11" fillId="0" borderId="0" xfId="0" applyFont="1"/>
    <xf numFmtId="0" fontId="24" fillId="0" borderId="2" xfId="0" applyFont="1" applyBorder="1" applyAlignment="1">
      <alignment horizontal="center" vertical="center" wrapText="1"/>
    </xf>
    <xf numFmtId="0" fontId="11" fillId="0" borderId="3" xfId="0" applyFont="1" applyBorder="1"/>
    <xf numFmtId="0" fontId="25" fillId="0" borderId="3" xfId="0" applyFont="1" applyBorder="1"/>
    <xf numFmtId="165" fontId="11" fillId="0" borderId="3" xfId="1" applyNumberFormat="1" applyFont="1" applyBorder="1" applyAlignment="1">
      <alignment horizontal="center"/>
    </xf>
    <xf numFmtId="3" fontId="5" fillId="0" borderId="3" xfId="1" applyNumberFormat="1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0" fontId="3" fillId="0" borderId="15" xfId="0" applyFont="1" applyBorder="1" applyAlignment="1">
      <alignment wrapText="1"/>
    </xf>
    <xf numFmtId="165" fontId="25" fillId="0" borderId="5" xfId="1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3" fontId="2" fillId="0" borderId="5" xfId="0" applyNumberFormat="1" applyFont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25" fillId="0" borderId="6" xfId="0" applyFont="1" applyBorder="1" applyAlignment="1">
      <alignment horizontal="left"/>
    </xf>
    <xf numFmtId="165" fontId="25" fillId="0" borderId="4" xfId="1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4" fontId="2" fillId="0" borderId="16" xfId="0" applyNumberFormat="1" applyFont="1" applyBorder="1" applyAlignment="1">
      <alignment horizontal="center"/>
    </xf>
    <xf numFmtId="0" fontId="25" fillId="0" borderId="6" xfId="0" applyFont="1" applyBorder="1" applyAlignment="1">
      <alignment horizontal="left" wrapText="1"/>
    </xf>
    <xf numFmtId="0" fontId="25" fillId="0" borderId="7" xfId="0" applyFont="1" applyBorder="1" applyAlignment="1">
      <alignment horizontal="center"/>
    </xf>
    <xf numFmtId="0" fontId="25" fillId="0" borderId="7" xfId="0" applyFont="1" applyBorder="1" applyAlignment="1">
      <alignment horizontal="left"/>
    </xf>
    <xf numFmtId="165" fontId="25" fillId="0" borderId="7" xfId="1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0" fontId="9" fillId="0" borderId="0" xfId="4" applyFont="1" applyAlignment="1" applyProtection="1">
      <alignment horizontal="center" vertical="center"/>
      <protection locked="0"/>
    </xf>
    <xf numFmtId="164" fontId="2" fillId="0" borderId="0" xfId="0" applyNumberFormat="1" applyFont="1"/>
    <xf numFmtId="2" fontId="8" fillId="0" borderId="1" xfId="0" applyNumberFormat="1" applyFont="1" applyBorder="1" applyAlignment="1">
      <alignment horizontal="right" wrapText="1"/>
    </xf>
    <xf numFmtId="2" fontId="7" fillId="0" borderId="1" xfId="0" applyNumberFormat="1" applyFont="1" applyBorder="1" applyAlignment="1">
      <alignment horizontal="right" wrapText="1"/>
    </xf>
    <xf numFmtId="0" fontId="11" fillId="0" borderId="0" xfId="0" applyFont="1" applyAlignment="1">
      <alignment horizontal="center" vertical="center"/>
    </xf>
    <xf numFmtId="165" fontId="7" fillId="0" borderId="24" xfId="1" applyNumberFormat="1" applyFont="1" applyBorder="1" applyAlignment="1">
      <alignment horizontal="right" wrapText="1"/>
    </xf>
    <xf numFmtId="165" fontId="2" fillId="0" borderId="7" xfId="0" applyNumberFormat="1" applyFont="1" applyBorder="1" applyAlignment="1">
      <alignment horizontal="right"/>
    </xf>
    <xf numFmtId="165" fontId="2" fillId="0" borderId="24" xfId="0" applyNumberFormat="1" applyFont="1" applyBorder="1" applyAlignment="1">
      <alignment horizontal="right"/>
    </xf>
    <xf numFmtId="165" fontId="2" fillId="0" borderId="25" xfId="0" applyNumberFormat="1" applyFont="1" applyBorder="1" applyAlignment="1">
      <alignment horizontal="right"/>
    </xf>
    <xf numFmtId="165" fontId="7" fillId="0" borderId="25" xfId="1" applyNumberFormat="1" applyFont="1" applyBorder="1" applyAlignment="1">
      <alignment horizontal="right" wrapText="1"/>
    </xf>
    <xf numFmtId="165" fontId="7" fillId="0" borderId="25" xfId="1" applyNumberFormat="1" applyFont="1" applyBorder="1" applyAlignment="1">
      <alignment horizontal="left" wrapText="1"/>
    </xf>
    <xf numFmtId="2" fontId="7" fillId="0" borderId="26" xfId="0" applyNumberFormat="1" applyFont="1" applyBorder="1" applyAlignment="1">
      <alignment vertical="center" wrapText="1"/>
    </xf>
    <xf numFmtId="165" fontId="8" fillId="0" borderId="27" xfId="0" applyNumberFormat="1" applyFont="1" applyBorder="1" applyAlignment="1">
      <alignment horizontal="center" vertical="center"/>
    </xf>
    <xf numFmtId="165" fontId="2" fillId="0" borderId="4" xfId="0" applyNumberFormat="1" applyFont="1" applyBorder="1" applyAlignment="1">
      <alignment horizontal="right"/>
    </xf>
    <xf numFmtId="165" fontId="2" fillId="0" borderId="27" xfId="0" applyNumberFormat="1" applyFont="1" applyBorder="1" applyAlignment="1">
      <alignment horizontal="right"/>
    </xf>
    <xf numFmtId="165" fontId="2" fillId="0" borderId="28" xfId="0" applyNumberFormat="1" applyFont="1" applyBorder="1" applyAlignment="1">
      <alignment horizontal="right"/>
    </xf>
    <xf numFmtId="165" fontId="8" fillId="0" borderId="29" xfId="0" applyNumberFormat="1" applyFont="1" applyBorder="1" applyAlignment="1">
      <alignment horizontal="center" vertical="center"/>
    </xf>
    <xf numFmtId="0" fontId="8" fillId="0" borderId="29" xfId="0" applyFont="1" applyBorder="1" applyAlignment="1">
      <alignment horizontal="left" vertical="center"/>
    </xf>
    <xf numFmtId="0" fontId="8" fillId="0" borderId="30" xfId="0" applyFont="1" applyBorder="1" applyAlignment="1">
      <alignment vertical="center"/>
    </xf>
    <xf numFmtId="3" fontId="2" fillId="2" borderId="27" xfId="0" applyNumberFormat="1" applyFont="1" applyFill="1" applyBorder="1" applyAlignment="1">
      <alignment horizontal="right"/>
    </xf>
    <xf numFmtId="3" fontId="2" fillId="0" borderId="4" xfId="0" applyNumberFormat="1" applyFont="1" applyBorder="1" applyAlignment="1">
      <alignment horizontal="right"/>
    </xf>
    <xf numFmtId="3" fontId="2" fillId="0" borderId="27" xfId="0" applyNumberFormat="1" applyFont="1" applyBorder="1" applyAlignment="1">
      <alignment horizontal="right"/>
    </xf>
    <xf numFmtId="3" fontId="2" fillId="0" borderId="28" xfId="0" applyNumberFormat="1" applyFont="1" applyBorder="1" applyAlignment="1">
      <alignment horizontal="right"/>
    </xf>
    <xf numFmtId="3" fontId="2" fillId="0" borderId="29" xfId="0" applyNumberFormat="1" applyFont="1" applyBorder="1" applyAlignment="1">
      <alignment horizontal="right"/>
    </xf>
    <xf numFmtId="3" fontId="2" fillId="0" borderId="29" xfId="0" applyNumberFormat="1" applyFont="1" applyBorder="1" applyAlignment="1">
      <alignment horizontal="left"/>
    </xf>
    <xf numFmtId="0" fontId="2" fillId="0" borderId="30" xfId="0" applyFont="1" applyBorder="1" applyAlignment="1">
      <alignment horizontal="center"/>
    </xf>
    <xf numFmtId="3" fontId="2" fillId="0" borderId="28" xfId="0" applyNumberFormat="1" applyFont="1" applyBorder="1" applyAlignment="1">
      <alignment horizontal="left"/>
    </xf>
    <xf numFmtId="165" fontId="2" fillId="0" borderId="27" xfId="0" applyNumberFormat="1" applyFont="1" applyBorder="1" applyAlignment="1">
      <alignment horizontal="left"/>
    </xf>
    <xf numFmtId="3" fontId="2" fillId="2" borderId="28" xfId="0" applyNumberFormat="1" applyFont="1" applyFill="1" applyBorder="1" applyAlignment="1">
      <alignment horizontal="right"/>
    </xf>
    <xf numFmtId="3" fontId="2" fillId="2" borderId="28" xfId="0" applyNumberFormat="1" applyFont="1" applyFill="1" applyBorder="1" applyAlignment="1">
      <alignment horizontal="left"/>
    </xf>
    <xf numFmtId="3" fontId="8" fillId="0" borderId="27" xfId="0" applyNumberFormat="1" applyFont="1" applyBorder="1" applyAlignment="1">
      <alignment horizontal="center" vertical="center"/>
    </xf>
    <xf numFmtId="3" fontId="8" fillId="0" borderId="29" xfId="0" applyNumberFormat="1" applyFont="1" applyBorder="1" applyAlignment="1">
      <alignment horizontal="center" vertical="center"/>
    </xf>
    <xf numFmtId="3" fontId="8" fillId="0" borderId="28" xfId="0" applyNumberFormat="1" applyFont="1" applyBorder="1" applyAlignment="1">
      <alignment horizontal="left" vertical="center"/>
    </xf>
    <xf numFmtId="0" fontId="2" fillId="0" borderId="31" xfId="0" applyFont="1" applyBorder="1" applyAlignment="1">
      <alignment horizontal="center"/>
    </xf>
    <xf numFmtId="3" fontId="2" fillId="0" borderId="30" xfId="0" applyNumberFormat="1" applyFont="1" applyBorder="1" applyAlignment="1">
      <alignment horizontal="center"/>
    </xf>
    <xf numFmtId="3" fontId="8" fillId="0" borderId="32" xfId="0" applyNumberFormat="1" applyFont="1" applyBorder="1" applyAlignment="1">
      <alignment horizontal="center" vertical="center"/>
    </xf>
    <xf numFmtId="165" fontId="2" fillId="0" borderId="5" xfId="0" applyNumberFormat="1" applyFont="1" applyBorder="1" applyAlignment="1">
      <alignment horizontal="right"/>
    </xf>
    <xf numFmtId="3" fontId="8" fillId="0" borderId="33" xfId="0" applyNumberFormat="1" applyFont="1" applyBorder="1" applyAlignment="1">
      <alignment horizontal="center" vertical="center"/>
    </xf>
    <xf numFmtId="0" fontId="8" fillId="0" borderId="33" xfId="0" applyFont="1" applyBorder="1" applyAlignment="1">
      <alignment vertical="center"/>
    </xf>
    <xf numFmtId="0" fontId="8" fillId="0" borderId="34" xfId="0" applyFont="1" applyBorder="1" applyAlignment="1">
      <alignment vertical="center"/>
    </xf>
    <xf numFmtId="165" fontId="8" fillId="3" borderId="17" xfId="1" applyNumberFormat="1" applyFont="1" applyFill="1" applyBorder="1" applyAlignment="1">
      <alignment horizontal="center" vertical="center" wrapText="1"/>
    </xf>
    <xf numFmtId="165" fontId="8" fillId="3" borderId="2" xfId="1" applyNumberFormat="1" applyFont="1" applyFill="1" applyBorder="1" applyAlignment="1">
      <alignment wrapText="1"/>
    </xf>
    <xf numFmtId="3" fontId="2" fillId="0" borderId="7" xfId="1" applyNumberFormat="1" applyFont="1" applyBorder="1" applyAlignment="1">
      <alignment horizontal="center" vertical="center"/>
    </xf>
    <xf numFmtId="3" fontId="2" fillId="0" borderId="5" xfId="1" applyNumberFormat="1" applyFont="1" applyBorder="1" applyAlignment="1">
      <alignment horizontal="center" vertical="center"/>
    </xf>
    <xf numFmtId="0" fontId="4" fillId="0" borderId="15" xfId="0" applyFont="1" applyBorder="1" applyAlignment="1">
      <alignment wrapText="1"/>
    </xf>
    <xf numFmtId="3" fontId="5" fillId="0" borderId="1" xfId="1" applyNumberFormat="1" applyFont="1" applyBorder="1" applyAlignment="1">
      <alignment horizontal="center"/>
    </xf>
    <xf numFmtId="3" fontId="5" fillId="0" borderId="1" xfId="1" applyNumberFormat="1" applyFont="1" applyBorder="1" applyAlignment="1">
      <alignment horizontal="center" vertical="center"/>
    </xf>
    <xf numFmtId="0" fontId="2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vertical="center" wrapText="1"/>
    </xf>
    <xf numFmtId="0" fontId="2" fillId="0" borderId="0" xfId="0" applyFont="1" applyAlignment="1">
      <alignment horizontal="right" wrapText="1"/>
    </xf>
    <xf numFmtId="4" fontId="2" fillId="5" borderId="1" xfId="0" applyNumberFormat="1" applyFont="1" applyFill="1" applyBorder="1" applyAlignment="1">
      <alignment horizontal="right" vertical="center"/>
    </xf>
    <xf numFmtId="166" fontId="2" fillId="5" borderId="1" xfId="0" applyNumberFormat="1" applyFont="1" applyFill="1" applyBorder="1" applyAlignment="1">
      <alignment horizontal="center"/>
    </xf>
    <xf numFmtId="0" fontId="2" fillId="5" borderId="18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4" fontId="2" fillId="0" borderId="3" xfId="0" applyNumberFormat="1" applyFont="1" applyBorder="1" applyAlignment="1">
      <alignment horizontal="right" vertical="center"/>
    </xf>
    <xf numFmtId="3" fontId="2" fillId="0" borderId="21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right"/>
    </xf>
    <xf numFmtId="4" fontId="2" fillId="0" borderId="16" xfId="0" applyNumberFormat="1" applyFont="1" applyBorder="1" applyAlignment="1">
      <alignment horizontal="right" vertical="center"/>
    </xf>
    <xf numFmtId="3" fontId="2" fillId="0" borderId="35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right"/>
    </xf>
    <xf numFmtId="0" fontId="2" fillId="0" borderId="16" xfId="0" applyFont="1" applyBorder="1" applyAlignment="1">
      <alignment horizontal="center"/>
    </xf>
    <xf numFmtId="0" fontId="2" fillId="0" borderId="35" xfId="0" applyFont="1" applyBorder="1" applyAlignment="1">
      <alignment horizontal="right"/>
    </xf>
    <xf numFmtId="3" fontId="2" fillId="5" borderId="18" xfId="0" applyNumberFormat="1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left" wrapText="1"/>
    </xf>
    <xf numFmtId="3" fontId="5" fillId="0" borderId="1" xfId="0" applyNumberFormat="1" applyFont="1" applyBorder="1" applyAlignment="1">
      <alignment horizontal="center" vertical="center"/>
    </xf>
    <xf numFmtId="0" fontId="11" fillId="0" borderId="18" xfId="0" applyFont="1" applyBorder="1" applyAlignment="1">
      <alignment wrapText="1"/>
    </xf>
    <xf numFmtId="0" fontId="11" fillId="0" borderId="1" xfId="0" applyFont="1" applyBorder="1"/>
    <xf numFmtId="4" fontId="10" fillId="0" borderId="1" xfId="0" applyNumberFormat="1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/>
    </xf>
    <xf numFmtId="0" fontId="35" fillId="0" borderId="0" xfId="0" applyFont="1" applyAlignment="1">
      <alignment wrapText="1"/>
    </xf>
    <xf numFmtId="4" fontId="35" fillId="0" borderId="0" xfId="0" applyNumberFormat="1" applyFont="1" applyAlignment="1">
      <alignment horizontal="right" vertical="center" wrapText="1"/>
    </xf>
    <xf numFmtId="0" fontId="35" fillId="0" borderId="0" xfId="0" applyFont="1" applyAlignment="1">
      <alignment horizontal="center" vertical="center" wrapText="1"/>
    </xf>
    <xf numFmtId="0" fontId="36" fillId="0" borderId="0" xfId="0" applyFont="1"/>
    <xf numFmtId="0" fontId="37" fillId="0" borderId="0" xfId="0" applyFont="1" applyAlignment="1">
      <alignment wrapText="1"/>
    </xf>
    <xf numFmtId="4" fontId="37" fillId="0" borderId="0" xfId="0" applyNumberFormat="1" applyFont="1" applyAlignment="1">
      <alignment horizontal="right" vertical="center" wrapText="1"/>
    </xf>
    <xf numFmtId="0" fontId="38" fillId="0" borderId="0" xfId="0" applyFont="1"/>
    <xf numFmtId="3" fontId="4" fillId="0" borderId="0" xfId="0" applyNumberFormat="1" applyFont="1" applyAlignment="1">
      <alignment horizontal="right"/>
    </xf>
    <xf numFmtId="4" fontId="10" fillId="0" borderId="0" xfId="0" applyNumberFormat="1" applyFont="1" applyAlignment="1">
      <alignment horizontal="right" vertical="center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wrapText="1"/>
    </xf>
    <xf numFmtId="4" fontId="2" fillId="0" borderId="0" xfId="0" applyNumberFormat="1" applyFont="1" applyAlignment="1">
      <alignment horizontal="right" vertic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1" fontId="2" fillId="0" borderId="7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25" fillId="0" borderId="0" xfId="0" applyFont="1"/>
    <xf numFmtId="3" fontId="25" fillId="0" borderId="24" xfId="0" applyNumberFormat="1" applyFont="1" applyBorder="1" applyAlignment="1">
      <alignment horizontal="right"/>
    </xf>
    <xf numFmtId="3" fontId="25" fillId="0" borderId="25" xfId="0" applyNumberFormat="1" applyFont="1" applyBorder="1" applyAlignment="1">
      <alignment horizontal="left"/>
    </xf>
    <xf numFmtId="0" fontId="2" fillId="0" borderId="36" xfId="0" applyFont="1" applyBorder="1" applyAlignment="1">
      <alignment horizontal="center"/>
    </xf>
    <xf numFmtId="3" fontId="25" fillId="0" borderId="27" xfId="0" applyNumberFormat="1" applyFont="1" applyBorder="1" applyAlignment="1">
      <alignment horizontal="right"/>
    </xf>
    <xf numFmtId="3" fontId="25" fillId="0" borderId="28" xfId="0" applyNumberFormat="1" applyFont="1" applyBorder="1" applyAlignment="1">
      <alignment horizontal="left"/>
    </xf>
    <xf numFmtId="3" fontId="25" fillId="0" borderId="32" xfId="0" applyNumberFormat="1" applyFont="1" applyBorder="1" applyAlignment="1">
      <alignment horizontal="right"/>
    </xf>
    <xf numFmtId="3" fontId="25" fillId="0" borderId="37" xfId="0" applyNumberFormat="1" applyFont="1" applyBorder="1" applyAlignment="1">
      <alignment horizontal="left"/>
    </xf>
    <xf numFmtId="0" fontId="2" fillId="0" borderId="34" xfId="0" applyFont="1" applyBorder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right" wrapText="1"/>
    </xf>
    <xf numFmtId="0" fontId="8" fillId="0" borderId="18" xfId="0" applyFont="1" applyBorder="1" applyAlignment="1">
      <alignment horizontal="center" wrapText="1"/>
    </xf>
    <xf numFmtId="0" fontId="8" fillId="0" borderId="19" xfId="0" applyFont="1" applyBorder="1" applyAlignment="1">
      <alignment horizontal="center" wrapText="1"/>
    </xf>
    <xf numFmtId="0" fontId="8" fillId="0" borderId="20" xfId="0" applyFont="1" applyBorder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49" fontId="15" fillId="0" borderId="10" xfId="0" applyNumberFormat="1" applyFont="1" applyBorder="1" applyAlignment="1" applyProtection="1">
      <alignment horizontal="left" vertical="center" wrapText="1"/>
      <protection locked="0"/>
    </xf>
    <xf numFmtId="49" fontId="15" fillId="0" borderId="11" xfId="0" applyNumberFormat="1" applyFont="1" applyBorder="1" applyAlignment="1" applyProtection="1">
      <alignment horizontal="left" vertical="center" wrapText="1"/>
      <protection locked="0"/>
    </xf>
    <xf numFmtId="49" fontId="15" fillId="0" borderId="13" xfId="0" applyNumberFormat="1" applyFont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5" fillId="0" borderId="15" xfId="2" applyFont="1" applyBorder="1" applyAlignment="1">
      <alignment horizontal="center" vertical="center" wrapText="1"/>
    </xf>
    <xf numFmtId="0" fontId="5" fillId="0" borderId="21" xfId="2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65" fontId="20" fillId="3" borderId="17" xfId="1" applyNumberFormat="1" applyFont="1" applyFill="1" applyBorder="1" applyAlignment="1">
      <alignment horizontal="center" vertical="top" wrapText="1"/>
    </xf>
    <xf numFmtId="165" fontId="20" fillId="3" borderId="3" xfId="1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right"/>
    </xf>
    <xf numFmtId="0" fontId="26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4" fillId="0" borderId="0" xfId="0" applyFont="1" applyAlignment="1">
      <alignment horizontal="right" wrapText="1"/>
    </xf>
    <xf numFmtId="0" fontId="2" fillId="0" borderId="0" xfId="0" applyFont="1" applyAlignment="1">
      <alignment horizontal="right" wrapText="1"/>
    </xf>
    <xf numFmtId="0" fontId="32" fillId="0" borderId="0" xfId="0" applyFont="1" applyAlignment="1">
      <alignment horizontal="right" wrapText="1"/>
    </xf>
    <xf numFmtId="0" fontId="4" fillId="0" borderId="0" xfId="0" applyFont="1" applyAlignment="1">
      <alignment horizontal="right" wrapText="1"/>
    </xf>
    <xf numFmtId="0" fontId="11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2" fontId="8" fillId="0" borderId="1" xfId="0" applyNumberFormat="1" applyFont="1" applyBorder="1" applyAlignment="1">
      <alignment horizontal="right"/>
    </xf>
    <xf numFmtId="0" fontId="23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2" fontId="7" fillId="0" borderId="1" xfId="0" applyNumberFormat="1" applyFont="1" applyBorder="1" applyAlignment="1">
      <alignment horizontal="right"/>
    </xf>
    <xf numFmtId="4" fontId="3" fillId="0" borderId="0" xfId="0" applyNumberFormat="1" applyFont="1"/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4" fontId="5" fillId="0" borderId="18" xfId="1" applyNumberFormat="1" applyFont="1" applyBorder="1" applyAlignment="1">
      <alignment horizontal="left" vertical="center"/>
    </xf>
    <xf numFmtId="4" fontId="5" fillId="0" borderId="20" xfId="1" applyNumberFormat="1" applyFont="1" applyBorder="1" applyAlignment="1">
      <alignment horizontal="left" vertical="center"/>
    </xf>
    <xf numFmtId="4" fontId="2" fillId="0" borderId="5" xfId="1" applyNumberFormat="1" applyFont="1" applyFill="1" applyBorder="1" applyAlignment="1">
      <alignment horizontal="right" vertical="center"/>
    </xf>
    <xf numFmtId="1" fontId="2" fillId="0" borderId="16" xfId="0" applyNumberFormat="1" applyFont="1" applyBorder="1" applyAlignment="1">
      <alignment horizontal="center"/>
    </xf>
    <xf numFmtId="4" fontId="2" fillId="0" borderId="4" xfId="1" applyNumberFormat="1" applyFont="1" applyFill="1" applyBorder="1" applyAlignment="1">
      <alignment horizontal="right" vertical="center"/>
    </xf>
  </cellXfs>
  <cellStyles count="6">
    <cellStyle name="Comma 2" xfId="3" xr:uid="{00000000-0005-0000-0000-000007000000}"/>
    <cellStyle name="Komats" xfId="1" builtinId="3"/>
    <cellStyle name="Normal 2 2 2 2" xfId="5" xr:uid="{00000000-0005-0000-0000-000009000000}"/>
    <cellStyle name="Normal 4" xfId="2" xr:uid="{00000000-0005-0000-0000-000006000000}"/>
    <cellStyle name="Normal_Pamatformas" xfId="4" xr:uid="{00000000-0005-0000-0000-000008000000}"/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CA3CC-31F5-498E-9B86-CCBA7303649F}">
  <sheetPr>
    <tabColor theme="8" tint="0.79995117038483843"/>
  </sheetPr>
  <dimension ref="A1:G208"/>
  <sheetViews>
    <sheetView tabSelected="1" view="pageBreakPreview" zoomScaleNormal="100" zoomScaleSheetLayoutView="100" workbookViewId="0">
      <pane ySplit="10" topLeftCell="A11" activePane="bottomLeft" state="frozen"/>
      <selection activeCell="O184" sqref="O184"/>
      <selection pane="bottomLeft" activeCell="A208" sqref="A208:E208"/>
    </sheetView>
  </sheetViews>
  <sheetFormatPr defaultColWidth="8.85546875" defaultRowHeight="15"/>
  <cols>
    <col min="1" max="1" width="63.85546875" style="48" customWidth="1"/>
    <col min="2" max="2" width="14.7109375" style="2" customWidth="1"/>
    <col min="3" max="3" width="12.28515625" style="72" customWidth="1"/>
    <col min="4" max="4" width="11.85546875" style="72" customWidth="1"/>
    <col min="5" max="5" width="13.140625" style="72" customWidth="1"/>
    <col min="6" max="6" width="10.5703125" style="2" customWidth="1"/>
    <col min="7" max="7" width="10.7109375" style="2" customWidth="1"/>
    <col min="8" max="16384" width="8.85546875" style="2"/>
  </cols>
  <sheetData>
    <row r="1" spans="1:7">
      <c r="E1" s="73" t="s">
        <v>10</v>
      </c>
    </row>
    <row r="2" spans="1:7">
      <c r="E2" s="73" t="s">
        <v>942</v>
      </c>
    </row>
    <row r="3" spans="1:7">
      <c r="E3" s="73" t="s">
        <v>13</v>
      </c>
    </row>
    <row r="5" spans="1:7" ht="15.75">
      <c r="A5" s="315" t="s">
        <v>527</v>
      </c>
      <c r="B5" s="315"/>
      <c r="C5" s="315"/>
      <c r="D5" s="315"/>
      <c r="E5" s="315"/>
    </row>
    <row r="6" spans="1:7" ht="15.75">
      <c r="A6" s="315" t="s">
        <v>528</v>
      </c>
      <c r="B6" s="315"/>
      <c r="C6" s="315"/>
      <c r="D6" s="315"/>
      <c r="E6" s="315"/>
    </row>
    <row r="7" spans="1:7" ht="15.75">
      <c r="A7" s="315" t="s">
        <v>529</v>
      </c>
      <c r="B7" s="315"/>
      <c r="C7" s="315"/>
      <c r="D7" s="315"/>
      <c r="E7" s="315"/>
    </row>
    <row r="8" spans="1:7" ht="12" customHeight="1">
      <c r="A8" s="49"/>
      <c r="B8" s="3"/>
      <c r="C8" s="74"/>
    </row>
    <row r="9" spans="1:7" ht="26.25">
      <c r="A9" s="316" t="s">
        <v>28</v>
      </c>
      <c r="B9" s="318" t="s">
        <v>35</v>
      </c>
      <c r="C9" s="75" t="s">
        <v>561</v>
      </c>
      <c r="D9" s="75" t="s">
        <v>943</v>
      </c>
      <c r="E9" s="75" t="s">
        <v>621</v>
      </c>
    </row>
    <row r="10" spans="1:7" ht="15" customHeight="1">
      <c r="A10" s="317"/>
      <c r="B10" s="319"/>
      <c r="C10" s="76" t="s">
        <v>560</v>
      </c>
      <c r="D10" s="76" t="s">
        <v>560</v>
      </c>
      <c r="E10" s="76" t="s">
        <v>560</v>
      </c>
    </row>
    <row r="11" spans="1:7">
      <c r="A11" s="348" t="s">
        <v>33</v>
      </c>
      <c r="B11" s="349" t="s">
        <v>194</v>
      </c>
      <c r="C11" s="350">
        <v>91408073</v>
      </c>
      <c r="D11" s="350">
        <v>-134002</v>
      </c>
      <c r="E11" s="350">
        <v>91274071</v>
      </c>
      <c r="G11" s="54"/>
    </row>
    <row r="12" spans="1:7" s="55" customFormat="1">
      <c r="A12" s="351" t="s">
        <v>498</v>
      </c>
      <c r="B12" s="351" t="s">
        <v>497</v>
      </c>
      <c r="C12" s="351" t="s">
        <v>499</v>
      </c>
      <c r="D12" s="351" t="s">
        <v>619</v>
      </c>
      <c r="E12" s="351" t="s">
        <v>620</v>
      </c>
      <c r="G12" s="54"/>
    </row>
    <row r="13" spans="1:7">
      <c r="A13" s="349" t="s">
        <v>196</v>
      </c>
      <c r="B13" s="349" t="s">
        <v>195</v>
      </c>
      <c r="C13" s="350">
        <v>40684609</v>
      </c>
      <c r="D13" s="350">
        <v>0</v>
      </c>
      <c r="E13" s="350">
        <v>40684609</v>
      </c>
      <c r="G13" s="54"/>
    </row>
    <row r="14" spans="1:7">
      <c r="A14" s="349" t="s">
        <v>198</v>
      </c>
      <c r="B14" s="349" t="s">
        <v>197</v>
      </c>
      <c r="C14" s="350">
        <v>40684609</v>
      </c>
      <c r="D14" s="350">
        <v>0</v>
      </c>
      <c r="E14" s="350">
        <v>40684609</v>
      </c>
      <c r="G14" s="54"/>
    </row>
    <row r="15" spans="1:7">
      <c r="A15" s="349" t="s">
        <v>200</v>
      </c>
      <c r="B15" s="349" t="s">
        <v>199</v>
      </c>
      <c r="C15" s="350">
        <v>4331879</v>
      </c>
      <c r="D15" s="350">
        <v>135390</v>
      </c>
      <c r="E15" s="350">
        <v>4467269</v>
      </c>
      <c r="G15" s="54"/>
    </row>
    <row r="16" spans="1:7">
      <c r="A16" s="349" t="s">
        <v>202</v>
      </c>
      <c r="B16" s="349" t="s">
        <v>201</v>
      </c>
      <c r="C16" s="350">
        <v>4331879</v>
      </c>
      <c r="D16" s="350">
        <v>135390</v>
      </c>
      <c r="E16" s="350">
        <v>4467269</v>
      </c>
      <c r="G16" s="54"/>
    </row>
    <row r="17" spans="1:7">
      <c r="A17" s="352" t="s">
        <v>204</v>
      </c>
      <c r="B17" s="352" t="s">
        <v>203</v>
      </c>
      <c r="C17" s="353">
        <v>3157443</v>
      </c>
      <c r="D17" s="353">
        <v>33844</v>
      </c>
      <c r="E17" s="353">
        <v>3191287</v>
      </c>
      <c r="G17" s="54"/>
    </row>
    <row r="18" spans="1:7">
      <c r="A18" s="352" t="s">
        <v>206</v>
      </c>
      <c r="B18" s="352" t="s">
        <v>205</v>
      </c>
      <c r="C18" s="353">
        <v>561293</v>
      </c>
      <c r="D18" s="353">
        <v>47114</v>
      </c>
      <c r="E18" s="353">
        <v>608407</v>
      </c>
      <c r="G18" s="54"/>
    </row>
    <row r="19" spans="1:7">
      <c r="A19" s="352" t="s">
        <v>208</v>
      </c>
      <c r="B19" s="352" t="s">
        <v>207</v>
      </c>
      <c r="C19" s="353">
        <v>613143</v>
      </c>
      <c r="D19" s="353">
        <v>54432</v>
      </c>
      <c r="E19" s="353">
        <v>667575</v>
      </c>
      <c r="G19" s="54"/>
    </row>
    <row r="20" spans="1:7">
      <c r="A20" s="349" t="s">
        <v>210</v>
      </c>
      <c r="B20" s="349" t="s">
        <v>209</v>
      </c>
      <c r="C20" s="350">
        <v>253055</v>
      </c>
      <c r="D20" s="350">
        <v>97734</v>
      </c>
      <c r="E20" s="350">
        <v>350789</v>
      </c>
      <c r="G20" s="54"/>
    </row>
    <row r="21" spans="1:7">
      <c r="A21" s="349" t="s">
        <v>212</v>
      </c>
      <c r="B21" s="349" t="s">
        <v>211</v>
      </c>
      <c r="C21" s="350">
        <v>20000</v>
      </c>
      <c r="D21" s="350">
        <v>-2500</v>
      </c>
      <c r="E21" s="350">
        <v>17500</v>
      </c>
      <c r="G21" s="54"/>
    </row>
    <row r="22" spans="1:7">
      <c r="A22" s="352" t="s">
        <v>214</v>
      </c>
      <c r="B22" s="352" t="s">
        <v>213</v>
      </c>
      <c r="C22" s="353">
        <v>20000</v>
      </c>
      <c r="D22" s="353">
        <v>-2500</v>
      </c>
      <c r="E22" s="353">
        <v>17500</v>
      </c>
      <c r="G22" s="54"/>
    </row>
    <row r="23" spans="1:7">
      <c r="A23" s="349" t="s">
        <v>216</v>
      </c>
      <c r="B23" s="349" t="s">
        <v>215</v>
      </c>
      <c r="C23" s="350">
        <v>233055</v>
      </c>
      <c r="D23" s="350">
        <v>100234</v>
      </c>
      <c r="E23" s="350">
        <v>333289</v>
      </c>
      <c r="G23" s="54"/>
    </row>
    <row r="24" spans="1:7">
      <c r="A24" s="352" t="s">
        <v>218</v>
      </c>
      <c r="B24" s="352" t="s">
        <v>217</v>
      </c>
      <c r="C24" s="353">
        <v>233055</v>
      </c>
      <c r="D24" s="353">
        <v>100234</v>
      </c>
      <c r="E24" s="353">
        <v>333289</v>
      </c>
      <c r="G24" s="54"/>
    </row>
    <row r="25" spans="1:7">
      <c r="A25" s="349" t="s">
        <v>220</v>
      </c>
      <c r="B25" s="349" t="s">
        <v>219</v>
      </c>
      <c r="C25" s="350">
        <v>82877</v>
      </c>
      <c r="D25" s="350">
        <v>-22329</v>
      </c>
      <c r="E25" s="350">
        <v>60548</v>
      </c>
      <c r="G25" s="54"/>
    </row>
    <row r="26" spans="1:7">
      <c r="A26" s="349" t="s">
        <v>222</v>
      </c>
      <c r="B26" s="349" t="s">
        <v>221</v>
      </c>
      <c r="C26" s="350">
        <v>82877</v>
      </c>
      <c r="D26" s="350">
        <v>-22329</v>
      </c>
      <c r="E26" s="350">
        <v>60548</v>
      </c>
      <c r="G26" s="54"/>
    </row>
    <row r="27" spans="1:7">
      <c r="A27" s="352" t="s">
        <v>224</v>
      </c>
      <c r="B27" s="352" t="s">
        <v>223</v>
      </c>
      <c r="C27" s="353">
        <v>67877</v>
      </c>
      <c r="D27" s="353">
        <v>-42008</v>
      </c>
      <c r="E27" s="353">
        <v>25869</v>
      </c>
      <c r="G27" s="54"/>
    </row>
    <row r="28" spans="1:7">
      <c r="A28" s="352" t="s">
        <v>226</v>
      </c>
      <c r="B28" s="352" t="s">
        <v>225</v>
      </c>
      <c r="C28" s="353">
        <v>15000</v>
      </c>
      <c r="D28" s="353">
        <v>19679</v>
      </c>
      <c r="E28" s="353">
        <v>34679</v>
      </c>
      <c r="G28" s="54"/>
    </row>
    <row r="29" spans="1:7">
      <c r="A29" s="349" t="s">
        <v>228</v>
      </c>
      <c r="B29" s="349" t="s">
        <v>227</v>
      </c>
      <c r="C29" s="350">
        <v>79448</v>
      </c>
      <c r="D29" s="350">
        <v>4751</v>
      </c>
      <c r="E29" s="350">
        <v>84199</v>
      </c>
      <c r="G29" s="54"/>
    </row>
    <row r="30" spans="1:7">
      <c r="A30" s="349" t="s">
        <v>230</v>
      </c>
      <c r="B30" s="349" t="s">
        <v>229</v>
      </c>
      <c r="C30" s="350">
        <v>200</v>
      </c>
      <c r="D30" s="350">
        <v>-92</v>
      </c>
      <c r="E30" s="350">
        <v>108</v>
      </c>
      <c r="G30" s="54"/>
    </row>
    <row r="31" spans="1:7">
      <c r="A31" s="352" t="s">
        <v>232</v>
      </c>
      <c r="B31" s="352" t="s">
        <v>231</v>
      </c>
      <c r="C31" s="353">
        <v>200</v>
      </c>
      <c r="D31" s="353">
        <v>-92</v>
      </c>
      <c r="E31" s="353">
        <v>108</v>
      </c>
      <c r="G31" s="54"/>
    </row>
    <row r="32" spans="1:7">
      <c r="A32" s="349" t="s">
        <v>234</v>
      </c>
      <c r="B32" s="349" t="s">
        <v>233</v>
      </c>
      <c r="C32" s="350">
        <v>19537</v>
      </c>
      <c r="D32" s="350">
        <v>-1038</v>
      </c>
      <c r="E32" s="350">
        <v>18499</v>
      </c>
      <c r="G32" s="54"/>
    </row>
    <row r="33" spans="1:7">
      <c r="A33" s="352" t="s">
        <v>236</v>
      </c>
      <c r="B33" s="352" t="s">
        <v>235</v>
      </c>
      <c r="C33" s="353">
        <v>9000</v>
      </c>
      <c r="D33" s="353">
        <v>150</v>
      </c>
      <c r="E33" s="353">
        <v>9150</v>
      </c>
      <c r="G33" s="54"/>
    </row>
    <row r="34" spans="1:7">
      <c r="A34" s="352" t="s">
        <v>238</v>
      </c>
      <c r="B34" s="352" t="s">
        <v>237</v>
      </c>
      <c r="C34" s="353">
        <v>2000</v>
      </c>
      <c r="D34" s="353">
        <v>-400</v>
      </c>
      <c r="E34" s="353">
        <v>1600</v>
      </c>
      <c r="G34" s="54"/>
    </row>
    <row r="35" spans="1:7">
      <c r="A35" s="352" t="s">
        <v>240</v>
      </c>
      <c r="B35" s="352" t="s">
        <v>239</v>
      </c>
      <c r="C35" s="353">
        <v>5800</v>
      </c>
      <c r="D35" s="353">
        <v>-809</v>
      </c>
      <c r="E35" s="353">
        <v>4991</v>
      </c>
      <c r="G35" s="54"/>
    </row>
    <row r="36" spans="1:7">
      <c r="A36" s="352" t="s">
        <v>242</v>
      </c>
      <c r="B36" s="352" t="s">
        <v>241</v>
      </c>
      <c r="C36" s="353">
        <v>2737</v>
      </c>
      <c r="D36" s="353">
        <v>21</v>
      </c>
      <c r="E36" s="353">
        <v>2758</v>
      </c>
      <c r="G36" s="54"/>
    </row>
    <row r="37" spans="1:7">
      <c r="A37" s="349" t="s">
        <v>244</v>
      </c>
      <c r="B37" s="349" t="s">
        <v>243</v>
      </c>
      <c r="C37" s="350">
        <v>59711</v>
      </c>
      <c r="D37" s="350">
        <v>5881</v>
      </c>
      <c r="E37" s="350">
        <v>65592</v>
      </c>
      <c r="G37" s="54"/>
    </row>
    <row r="38" spans="1:7">
      <c r="A38" s="352" t="s">
        <v>246</v>
      </c>
      <c r="B38" s="352" t="s">
        <v>245</v>
      </c>
      <c r="C38" s="353">
        <v>1500</v>
      </c>
      <c r="D38" s="353">
        <v>-394</v>
      </c>
      <c r="E38" s="353">
        <v>1106</v>
      </c>
      <c r="G38" s="54"/>
    </row>
    <row r="39" spans="1:7">
      <c r="A39" s="352" t="s">
        <v>248</v>
      </c>
      <c r="B39" s="352" t="s">
        <v>247</v>
      </c>
      <c r="C39" s="353">
        <v>200</v>
      </c>
      <c r="D39" s="353">
        <v>-150</v>
      </c>
      <c r="E39" s="353">
        <v>50</v>
      </c>
      <c r="G39" s="54"/>
    </row>
    <row r="40" spans="1:7">
      <c r="A40" s="352" t="s">
        <v>250</v>
      </c>
      <c r="B40" s="352" t="s">
        <v>249</v>
      </c>
      <c r="C40" s="353">
        <v>15000</v>
      </c>
      <c r="D40" s="353">
        <v>4762</v>
      </c>
      <c r="E40" s="353">
        <v>19762</v>
      </c>
      <c r="G40" s="54"/>
    </row>
    <row r="41" spans="1:7">
      <c r="A41" s="352" t="s">
        <v>252</v>
      </c>
      <c r="B41" s="352" t="s">
        <v>251</v>
      </c>
      <c r="C41" s="353">
        <v>12511</v>
      </c>
      <c r="D41" s="353">
        <v>1659</v>
      </c>
      <c r="E41" s="353">
        <v>14170</v>
      </c>
      <c r="G41" s="54"/>
    </row>
    <row r="42" spans="1:7">
      <c r="A42" s="352" t="s">
        <v>254</v>
      </c>
      <c r="B42" s="352" t="s">
        <v>253</v>
      </c>
      <c r="C42" s="353">
        <v>30000</v>
      </c>
      <c r="D42" s="353">
        <v>428</v>
      </c>
      <c r="E42" s="353">
        <v>30428</v>
      </c>
      <c r="G42" s="54"/>
    </row>
    <row r="43" spans="1:7">
      <c r="A43" s="352" t="s">
        <v>256</v>
      </c>
      <c r="B43" s="352" t="s">
        <v>255</v>
      </c>
      <c r="C43" s="353">
        <v>500</v>
      </c>
      <c r="D43" s="353">
        <v>-424</v>
      </c>
      <c r="E43" s="353">
        <v>76</v>
      </c>
      <c r="G43" s="54"/>
    </row>
    <row r="44" spans="1:7">
      <c r="A44" s="349" t="s">
        <v>258</v>
      </c>
      <c r="B44" s="349" t="s">
        <v>257</v>
      </c>
      <c r="C44" s="350">
        <v>51302</v>
      </c>
      <c r="D44" s="350">
        <v>41245</v>
      </c>
      <c r="E44" s="350">
        <v>92547</v>
      </c>
      <c r="G44" s="54"/>
    </row>
    <row r="45" spans="1:7">
      <c r="A45" s="349" t="s">
        <v>260</v>
      </c>
      <c r="B45" s="349" t="s">
        <v>259</v>
      </c>
      <c r="C45" s="350">
        <v>51302</v>
      </c>
      <c r="D45" s="350">
        <v>41245</v>
      </c>
      <c r="E45" s="350">
        <v>92547</v>
      </c>
      <c r="G45" s="54"/>
    </row>
    <row r="46" spans="1:7">
      <c r="A46" s="352" t="s">
        <v>262</v>
      </c>
      <c r="B46" s="352" t="s">
        <v>261</v>
      </c>
      <c r="C46" s="353">
        <v>16302</v>
      </c>
      <c r="D46" s="353">
        <v>26154</v>
      </c>
      <c r="E46" s="353">
        <v>42456</v>
      </c>
      <c r="G46" s="54"/>
    </row>
    <row r="47" spans="1:7">
      <c r="A47" s="352" t="s">
        <v>264</v>
      </c>
      <c r="B47" s="352" t="s">
        <v>263</v>
      </c>
      <c r="C47" s="353">
        <v>35000</v>
      </c>
      <c r="D47" s="353">
        <v>15091</v>
      </c>
      <c r="E47" s="353">
        <v>50091</v>
      </c>
      <c r="G47" s="54"/>
    </row>
    <row r="48" spans="1:7">
      <c r="A48" s="349" t="s">
        <v>266</v>
      </c>
      <c r="B48" s="349" t="s">
        <v>265</v>
      </c>
      <c r="C48" s="350">
        <v>57929</v>
      </c>
      <c r="D48" s="350">
        <v>24916</v>
      </c>
      <c r="E48" s="350">
        <v>82845</v>
      </c>
      <c r="G48" s="54"/>
    </row>
    <row r="49" spans="1:7">
      <c r="A49" s="349" t="s">
        <v>268</v>
      </c>
      <c r="B49" s="349" t="s">
        <v>267</v>
      </c>
      <c r="C49" s="350">
        <v>22963</v>
      </c>
      <c r="D49" s="350">
        <v>-1327</v>
      </c>
      <c r="E49" s="350">
        <v>21636</v>
      </c>
      <c r="G49" s="54"/>
    </row>
    <row r="50" spans="1:7">
      <c r="A50" s="352" t="s">
        <v>270</v>
      </c>
      <c r="B50" s="352" t="s">
        <v>269</v>
      </c>
      <c r="C50" s="353">
        <v>20921</v>
      </c>
      <c r="D50" s="353">
        <v>-4140</v>
      </c>
      <c r="E50" s="353">
        <v>16781</v>
      </c>
      <c r="G50" s="54"/>
    </row>
    <row r="51" spans="1:7" ht="26.45" customHeight="1">
      <c r="A51" s="352" t="s">
        <v>656</v>
      </c>
      <c r="B51" s="352" t="s">
        <v>657</v>
      </c>
      <c r="C51" s="353">
        <v>2042</v>
      </c>
      <c r="D51" s="353">
        <v>2813</v>
      </c>
      <c r="E51" s="353">
        <v>4855</v>
      </c>
      <c r="G51" s="54"/>
    </row>
    <row r="52" spans="1:7">
      <c r="A52" s="349" t="s">
        <v>272</v>
      </c>
      <c r="B52" s="349" t="s">
        <v>271</v>
      </c>
      <c r="C52" s="350">
        <v>34966</v>
      </c>
      <c r="D52" s="350">
        <v>26243</v>
      </c>
      <c r="E52" s="350">
        <v>61209</v>
      </c>
      <c r="G52" s="54"/>
    </row>
    <row r="53" spans="1:7">
      <c r="A53" s="352" t="s">
        <v>658</v>
      </c>
      <c r="B53" s="352" t="s">
        <v>659</v>
      </c>
      <c r="C53" s="353">
        <v>186</v>
      </c>
      <c r="D53" s="353">
        <v>400</v>
      </c>
      <c r="E53" s="353">
        <v>586</v>
      </c>
      <c r="G53" s="54"/>
    </row>
    <row r="54" spans="1:7">
      <c r="A54" s="352" t="s">
        <v>274</v>
      </c>
      <c r="B54" s="352" t="s">
        <v>273</v>
      </c>
      <c r="C54" s="353">
        <v>34780</v>
      </c>
      <c r="D54" s="353">
        <v>25843</v>
      </c>
      <c r="E54" s="353">
        <v>60623</v>
      </c>
      <c r="G54" s="54"/>
    </row>
    <row r="55" spans="1:7">
      <c r="A55" s="349" t="s">
        <v>276</v>
      </c>
      <c r="B55" s="349" t="s">
        <v>275</v>
      </c>
      <c r="C55" s="350">
        <v>2273796</v>
      </c>
      <c r="D55" s="350">
        <v>-178966</v>
      </c>
      <c r="E55" s="350">
        <v>2094830</v>
      </c>
      <c r="G55" s="54"/>
    </row>
    <row r="56" spans="1:7">
      <c r="A56" s="349" t="s">
        <v>278</v>
      </c>
      <c r="B56" s="349" t="s">
        <v>277</v>
      </c>
      <c r="C56" s="350">
        <v>1315068</v>
      </c>
      <c r="D56" s="350">
        <v>-663789</v>
      </c>
      <c r="E56" s="350">
        <v>651279</v>
      </c>
      <c r="G56" s="54"/>
    </row>
    <row r="57" spans="1:7">
      <c r="A57" s="349" t="s">
        <v>280</v>
      </c>
      <c r="B57" s="349" t="s">
        <v>279</v>
      </c>
      <c r="C57" s="350">
        <v>720308</v>
      </c>
      <c r="D57" s="350">
        <v>275934</v>
      </c>
      <c r="E57" s="350">
        <v>996242</v>
      </c>
      <c r="G57" s="54"/>
    </row>
    <row r="58" spans="1:7">
      <c r="A58" s="352" t="s">
        <v>282</v>
      </c>
      <c r="B58" s="352" t="s">
        <v>281</v>
      </c>
      <c r="C58" s="353">
        <v>720308</v>
      </c>
      <c r="D58" s="353">
        <v>275934</v>
      </c>
      <c r="E58" s="353">
        <v>996242</v>
      </c>
      <c r="G58" s="54"/>
    </row>
    <row r="59" spans="1:7" ht="26.45" customHeight="1">
      <c r="A59" s="349" t="s">
        <v>284</v>
      </c>
      <c r="B59" s="349" t="s">
        <v>283</v>
      </c>
      <c r="C59" s="350">
        <v>238420</v>
      </c>
      <c r="D59" s="350">
        <v>208889</v>
      </c>
      <c r="E59" s="350">
        <v>447309</v>
      </c>
      <c r="G59" s="54"/>
    </row>
    <row r="60" spans="1:7">
      <c r="A60" s="352" t="s">
        <v>944</v>
      </c>
      <c r="B60" s="352" t="s">
        <v>945</v>
      </c>
      <c r="C60" s="353">
        <v>0</v>
      </c>
      <c r="D60" s="353">
        <v>17860</v>
      </c>
      <c r="E60" s="353">
        <v>17860</v>
      </c>
      <c r="G60" s="54"/>
    </row>
    <row r="61" spans="1:7">
      <c r="A61" s="352" t="s">
        <v>286</v>
      </c>
      <c r="B61" s="352" t="s">
        <v>285</v>
      </c>
      <c r="C61" s="353">
        <v>42050</v>
      </c>
      <c r="D61" s="353">
        <v>163440</v>
      </c>
      <c r="E61" s="353">
        <v>205490</v>
      </c>
      <c r="G61" s="54"/>
    </row>
    <row r="62" spans="1:7">
      <c r="A62" s="352" t="s">
        <v>288</v>
      </c>
      <c r="B62" s="352" t="s">
        <v>287</v>
      </c>
      <c r="C62" s="353">
        <v>200</v>
      </c>
      <c r="D62" s="353">
        <v>0</v>
      </c>
      <c r="E62" s="353">
        <v>200</v>
      </c>
      <c r="G62" s="54"/>
    </row>
    <row r="63" spans="1:7">
      <c r="A63" s="352" t="s">
        <v>290</v>
      </c>
      <c r="B63" s="352" t="s">
        <v>289</v>
      </c>
      <c r="C63" s="353">
        <v>20</v>
      </c>
      <c r="D63" s="353">
        <v>0</v>
      </c>
      <c r="E63" s="353">
        <v>20</v>
      </c>
      <c r="G63" s="54"/>
    </row>
    <row r="64" spans="1:7">
      <c r="A64" s="352" t="s">
        <v>946</v>
      </c>
      <c r="B64" s="352" t="s">
        <v>947</v>
      </c>
      <c r="C64" s="353">
        <v>0</v>
      </c>
      <c r="D64" s="353">
        <v>1640</v>
      </c>
      <c r="E64" s="353">
        <v>1640</v>
      </c>
      <c r="G64" s="54"/>
    </row>
    <row r="65" spans="1:7">
      <c r="A65" s="352" t="s">
        <v>292</v>
      </c>
      <c r="B65" s="352" t="s">
        <v>291</v>
      </c>
      <c r="C65" s="353">
        <v>191800</v>
      </c>
      <c r="D65" s="353">
        <v>24181</v>
      </c>
      <c r="E65" s="353">
        <v>215981</v>
      </c>
      <c r="G65" s="54"/>
    </row>
    <row r="66" spans="1:7">
      <c r="A66" s="352" t="s">
        <v>294</v>
      </c>
      <c r="B66" s="352" t="s">
        <v>293</v>
      </c>
      <c r="C66" s="353">
        <v>750</v>
      </c>
      <c r="D66" s="353">
        <v>1768</v>
      </c>
      <c r="E66" s="353">
        <v>2518</v>
      </c>
      <c r="G66" s="54"/>
    </row>
    <row r="67" spans="1:7">
      <c r="A67" s="352" t="s">
        <v>296</v>
      </c>
      <c r="B67" s="352" t="s">
        <v>295</v>
      </c>
      <c r="C67" s="353">
        <v>3600</v>
      </c>
      <c r="D67" s="353">
        <v>0</v>
      </c>
      <c r="E67" s="353">
        <v>3600</v>
      </c>
      <c r="G67" s="54"/>
    </row>
    <row r="68" spans="1:7">
      <c r="A68" s="349" t="s">
        <v>622</v>
      </c>
      <c r="B68" s="349" t="s">
        <v>623</v>
      </c>
      <c r="C68" s="350">
        <v>1523</v>
      </c>
      <c r="D68" s="350">
        <v>55087</v>
      </c>
      <c r="E68" s="350">
        <v>56610</v>
      </c>
      <c r="G68" s="54"/>
    </row>
    <row r="69" spans="1:7">
      <c r="A69" s="349" t="s">
        <v>624</v>
      </c>
      <c r="B69" s="349" t="s">
        <v>625</v>
      </c>
      <c r="C69" s="350">
        <v>1523</v>
      </c>
      <c r="D69" s="350">
        <v>55087</v>
      </c>
      <c r="E69" s="350">
        <v>56610</v>
      </c>
      <c r="G69" s="54"/>
    </row>
    <row r="70" spans="1:7">
      <c r="A70" s="349" t="s">
        <v>30</v>
      </c>
      <c r="B70" s="349" t="s">
        <v>31</v>
      </c>
      <c r="C70" s="350">
        <v>36635189</v>
      </c>
      <c r="D70" s="350">
        <v>-598316</v>
      </c>
      <c r="E70" s="350">
        <v>36036873</v>
      </c>
      <c r="G70" s="54"/>
    </row>
    <row r="71" spans="1:7">
      <c r="A71" s="349" t="s">
        <v>298</v>
      </c>
      <c r="B71" s="349" t="s">
        <v>297</v>
      </c>
      <c r="C71" s="350">
        <v>36635189</v>
      </c>
      <c r="D71" s="350">
        <v>-598316</v>
      </c>
      <c r="E71" s="350">
        <v>36036873</v>
      </c>
      <c r="G71" s="54"/>
    </row>
    <row r="72" spans="1:7">
      <c r="A72" s="352" t="s">
        <v>299</v>
      </c>
      <c r="B72" s="352" t="s">
        <v>32</v>
      </c>
      <c r="C72" s="353">
        <v>25083723</v>
      </c>
      <c r="D72" s="353">
        <v>148880</v>
      </c>
      <c r="E72" s="353">
        <v>25232603</v>
      </c>
      <c r="F72" s="354"/>
      <c r="G72" s="354"/>
    </row>
    <row r="73" spans="1:7">
      <c r="A73" s="352" t="s">
        <v>301</v>
      </c>
      <c r="B73" s="352" t="s">
        <v>300</v>
      </c>
      <c r="C73" s="353">
        <v>2695674</v>
      </c>
      <c r="D73" s="353">
        <v>-747196</v>
      </c>
      <c r="E73" s="353">
        <v>1948478</v>
      </c>
      <c r="G73" s="54"/>
    </row>
    <row r="74" spans="1:7">
      <c r="A74" s="352" t="s">
        <v>303</v>
      </c>
      <c r="B74" s="352" t="s">
        <v>302</v>
      </c>
      <c r="C74" s="353">
        <v>8855792</v>
      </c>
      <c r="D74" s="353">
        <v>0</v>
      </c>
      <c r="E74" s="353">
        <v>8855792</v>
      </c>
      <c r="G74" s="54"/>
    </row>
    <row r="75" spans="1:7">
      <c r="A75" s="349" t="s">
        <v>305</v>
      </c>
      <c r="B75" s="349" t="s">
        <v>304</v>
      </c>
      <c r="C75" s="350">
        <v>540000</v>
      </c>
      <c r="D75" s="350">
        <v>89438</v>
      </c>
      <c r="E75" s="350">
        <v>629438</v>
      </c>
      <c r="F75" s="54"/>
      <c r="G75" s="54"/>
    </row>
    <row r="76" spans="1:7">
      <c r="A76" s="349" t="s">
        <v>307</v>
      </c>
      <c r="B76" s="349" t="s">
        <v>306</v>
      </c>
      <c r="C76" s="350">
        <v>540000</v>
      </c>
      <c r="D76" s="350">
        <v>89438</v>
      </c>
      <c r="E76" s="350">
        <v>629438</v>
      </c>
      <c r="G76" s="54"/>
    </row>
    <row r="77" spans="1:7">
      <c r="A77" s="349" t="s">
        <v>309</v>
      </c>
      <c r="B77" s="349" t="s">
        <v>308</v>
      </c>
      <c r="C77" s="350">
        <v>6416466</v>
      </c>
      <c r="D77" s="350">
        <v>217048</v>
      </c>
      <c r="E77" s="350">
        <v>6633514</v>
      </c>
      <c r="G77" s="54"/>
    </row>
    <row r="78" spans="1:7">
      <c r="A78" s="349" t="s">
        <v>626</v>
      </c>
      <c r="B78" s="349" t="s">
        <v>627</v>
      </c>
      <c r="C78" s="350">
        <v>34410</v>
      </c>
      <c r="D78" s="350">
        <v>87645</v>
      </c>
      <c r="E78" s="350">
        <v>122055</v>
      </c>
      <c r="G78" s="54"/>
    </row>
    <row r="79" spans="1:7">
      <c r="A79" s="352" t="s">
        <v>628</v>
      </c>
      <c r="B79" s="352" t="s">
        <v>629</v>
      </c>
      <c r="C79" s="353">
        <v>34410</v>
      </c>
      <c r="D79" s="353">
        <v>87645</v>
      </c>
      <c r="E79" s="353">
        <v>122055</v>
      </c>
      <c r="G79" s="54"/>
    </row>
    <row r="80" spans="1:7">
      <c r="A80" s="349" t="s">
        <v>311</v>
      </c>
      <c r="B80" s="349" t="s">
        <v>310</v>
      </c>
      <c r="C80" s="350">
        <v>6362166</v>
      </c>
      <c r="D80" s="350">
        <v>96273</v>
      </c>
      <c r="E80" s="350">
        <v>6458439</v>
      </c>
      <c r="G80" s="54"/>
    </row>
    <row r="81" spans="1:7">
      <c r="A81" s="352" t="s">
        <v>948</v>
      </c>
      <c r="B81" s="352" t="s">
        <v>949</v>
      </c>
      <c r="C81" s="353">
        <v>0</v>
      </c>
      <c r="D81" s="353">
        <v>5</v>
      </c>
      <c r="E81" s="353">
        <v>5</v>
      </c>
      <c r="G81" s="54"/>
    </row>
    <row r="82" spans="1:7">
      <c r="A82" s="352" t="s">
        <v>313</v>
      </c>
      <c r="B82" s="352" t="s">
        <v>312</v>
      </c>
      <c r="C82" s="353">
        <v>196124</v>
      </c>
      <c r="D82" s="353">
        <v>6848</v>
      </c>
      <c r="E82" s="353">
        <v>202972</v>
      </c>
      <c r="G82" s="54"/>
    </row>
    <row r="83" spans="1:7">
      <c r="A83" s="352" t="s">
        <v>315</v>
      </c>
      <c r="B83" s="352" t="s">
        <v>314</v>
      </c>
      <c r="C83" s="353">
        <v>4129</v>
      </c>
      <c r="D83" s="353">
        <v>1994</v>
      </c>
      <c r="E83" s="353">
        <v>6123</v>
      </c>
      <c r="F83" s="59"/>
      <c r="G83" s="54"/>
    </row>
    <row r="84" spans="1:7">
      <c r="A84" s="352" t="s">
        <v>317</v>
      </c>
      <c r="B84" s="352" t="s">
        <v>316</v>
      </c>
      <c r="C84" s="353">
        <v>955702</v>
      </c>
      <c r="D84" s="353">
        <v>157372</v>
      </c>
      <c r="E84" s="353">
        <v>1113074</v>
      </c>
      <c r="G84" s="54"/>
    </row>
    <row r="85" spans="1:7">
      <c r="A85" s="352" t="s">
        <v>319</v>
      </c>
      <c r="B85" s="352" t="s">
        <v>318</v>
      </c>
      <c r="C85" s="353">
        <v>5206211</v>
      </c>
      <c r="D85" s="353">
        <v>-69946</v>
      </c>
      <c r="E85" s="353">
        <v>5136265</v>
      </c>
      <c r="G85" s="54"/>
    </row>
    <row r="86" spans="1:7" s="55" customFormat="1">
      <c r="A86" s="349" t="s">
        <v>321</v>
      </c>
      <c r="B86" s="349" t="s">
        <v>320</v>
      </c>
      <c r="C86" s="350">
        <v>19890</v>
      </c>
      <c r="D86" s="350">
        <v>33130</v>
      </c>
      <c r="E86" s="350">
        <v>53020</v>
      </c>
      <c r="G86" s="54"/>
    </row>
    <row r="87" spans="1:7" ht="13.9" customHeight="1">
      <c r="A87" s="352" t="s">
        <v>630</v>
      </c>
      <c r="B87" s="352" t="s">
        <v>631</v>
      </c>
      <c r="C87" s="353">
        <v>10157</v>
      </c>
      <c r="D87" s="353">
        <v>-13</v>
      </c>
      <c r="E87" s="353">
        <v>10144</v>
      </c>
      <c r="G87" s="54"/>
    </row>
    <row r="88" spans="1:7">
      <c r="A88" s="352" t="s">
        <v>323</v>
      </c>
      <c r="B88" s="352" t="s">
        <v>322</v>
      </c>
      <c r="C88" s="353">
        <v>9733</v>
      </c>
      <c r="D88" s="353">
        <v>33143</v>
      </c>
      <c r="E88" s="353">
        <v>42876</v>
      </c>
      <c r="G88" s="54"/>
    </row>
    <row r="89" spans="1:7">
      <c r="A89" s="25"/>
      <c r="B89" s="25"/>
      <c r="C89" s="25"/>
      <c r="D89" s="25"/>
      <c r="E89" s="25"/>
      <c r="G89" s="54"/>
    </row>
    <row r="90" spans="1:7">
      <c r="A90" s="348" t="s">
        <v>29</v>
      </c>
      <c r="B90" s="349" t="s">
        <v>194</v>
      </c>
      <c r="C90" s="350">
        <v>100896586</v>
      </c>
      <c r="D90" s="350">
        <v>-1329346</v>
      </c>
      <c r="E90" s="350">
        <v>99567240</v>
      </c>
      <c r="G90" s="54"/>
    </row>
    <row r="91" spans="1:7">
      <c r="A91" s="351" t="s">
        <v>498</v>
      </c>
      <c r="B91" s="351" t="s">
        <v>497</v>
      </c>
      <c r="C91" s="351" t="s">
        <v>499</v>
      </c>
      <c r="D91" s="351" t="s">
        <v>619</v>
      </c>
      <c r="E91" s="351" t="s">
        <v>620</v>
      </c>
      <c r="G91" s="54"/>
    </row>
    <row r="92" spans="1:7">
      <c r="A92" s="355" t="s">
        <v>324</v>
      </c>
      <c r="B92" s="356"/>
      <c r="C92" s="356"/>
      <c r="D92" s="356"/>
      <c r="E92" s="357"/>
      <c r="G92" s="54"/>
    </row>
    <row r="93" spans="1:7">
      <c r="A93" s="349" t="s">
        <v>326</v>
      </c>
      <c r="B93" s="349" t="s">
        <v>325</v>
      </c>
      <c r="C93" s="350">
        <v>5532028</v>
      </c>
      <c r="D93" s="350">
        <v>-17689</v>
      </c>
      <c r="E93" s="350">
        <v>5514339</v>
      </c>
      <c r="G93" s="54"/>
    </row>
    <row r="94" spans="1:7">
      <c r="A94" s="349" t="s">
        <v>328</v>
      </c>
      <c r="B94" s="349" t="s">
        <v>327</v>
      </c>
      <c r="C94" s="350">
        <v>1297719</v>
      </c>
      <c r="D94" s="350">
        <v>219097</v>
      </c>
      <c r="E94" s="350">
        <v>1516816</v>
      </c>
      <c r="G94" s="54"/>
    </row>
    <row r="95" spans="1:7">
      <c r="A95" s="349" t="s">
        <v>330</v>
      </c>
      <c r="B95" s="349" t="s">
        <v>329</v>
      </c>
      <c r="C95" s="350">
        <v>8244006</v>
      </c>
      <c r="D95" s="350">
        <v>96632</v>
      </c>
      <c r="E95" s="350">
        <v>8340638</v>
      </c>
      <c r="G95" s="54"/>
    </row>
    <row r="96" spans="1:7">
      <c r="A96" s="349" t="s">
        <v>332</v>
      </c>
      <c r="B96" s="349" t="s">
        <v>331</v>
      </c>
      <c r="C96" s="350">
        <v>887492</v>
      </c>
      <c r="D96" s="350">
        <v>-60854</v>
      </c>
      <c r="E96" s="350">
        <v>826638</v>
      </c>
      <c r="G96" s="54"/>
    </row>
    <row r="97" spans="1:7" ht="13.9" customHeight="1">
      <c r="A97" s="349" t="s">
        <v>334</v>
      </c>
      <c r="B97" s="349" t="s">
        <v>333</v>
      </c>
      <c r="C97" s="350">
        <v>11149332</v>
      </c>
      <c r="D97" s="350">
        <v>-622172</v>
      </c>
      <c r="E97" s="350">
        <v>10527160</v>
      </c>
      <c r="G97" s="54"/>
    </row>
    <row r="98" spans="1:7">
      <c r="A98" s="349" t="s">
        <v>336</v>
      </c>
      <c r="B98" s="349" t="s">
        <v>335</v>
      </c>
      <c r="C98" s="350">
        <v>245626</v>
      </c>
      <c r="D98" s="350">
        <v>-9673</v>
      </c>
      <c r="E98" s="350">
        <v>235953</v>
      </c>
      <c r="G98" s="54"/>
    </row>
    <row r="99" spans="1:7">
      <c r="A99" s="349" t="s">
        <v>338</v>
      </c>
      <c r="B99" s="349" t="s">
        <v>337</v>
      </c>
      <c r="C99" s="350">
        <v>9316870</v>
      </c>
      <c r="D99" s="350">
        <v>148718</v>
      </c>
      <c r="E99" s="350">
        <v>9465588</v>
      </c>
      <c r="G99" s="54"/>
    </row>
    <row r="100" spans="1:7">
      <c r="A100" s="349" t="s">
        <v>340</v>
      </c>
      <c r="B100" s="349" t="s">
        <v>339</v>
      </c>
      <c r="C100" s="350">
        <v>49970605</v>
      </c>
      <c r="D100" s="350">
        <v>-1014635</v>
      </c>
      <c r="E100" s="350">
        <v>48955970</v>
      </c>
      <c r="G100" s="54"/>
    </row>
    <row r="101" spans="1:7">
      <c r="A101" s="349" t="s">
        <v>342</v>
      </c>
      <c r="B101" s="349" t="s">
        <v>341</v>
      </c>
      <c r="C101" s="350">
        <v>14252908</v>
      </c>
      <c r="D101" s="350">
        <v>-68770</v>
      </c>
      <c r="E101" s="350">
        <v>14184138</v>
      </c>
      <c r="G101" s="54"/>
    </row>
    <row r="102" spans="1:7">
      <c r="A102" s="355" t="s">
        <v>343</v>
      </c>
      <c r="B102" s="356"/>
      <c r="C102" s="356"/>
      <c r="D102" s="356"/>
      <c r="E102" s="357"/>
      <c r="G102" s="54"/>
    </row>
    <row r="103" spans="1:7">
      <c r="A103" s="349" t="s">
        <v>0</v>
      </c>
      <c r="B103" s="349" t="s">
        <v>344</v>
      </c>
      <c r="C103" s="350">
        <v>53728990</v>
      </c>
      <c r="D103" s="350">
        <v>694297</v>
      </c>
      <c r="E103" s="350">
        <v>54423287</v>
      </c>
      <c r="G103" s="54"/>
    </row>
    <row r="104" spans="1:7">
      <c r="A104" s="349" t="s">
        <v>346</v>
      </c>
      <c r="B104" s="349" t="s">
        <v>345</v>
      </c>
      <c r="C104" s="350">
        <v>42063402</v>
      </c>
      <c r="D104" s="350">
        <v>451966</v>
      </c>
      <c r="E104" s="350">
        <v>42515368</v>
      </c>
      <c r="G104" s="54"/>
    </row>
    <row r="105" spans="1:7">
      <c r="A105" s="352" t="s">
        <v>348</v>
      </c>
      <c r="B105" s="352" t="s">
        <v>347</v>
      </c>
      <c r="C105" s="353">
        <v>38533260</v>
      </c>
      <c r="D105" s="353">
        <v>-40183</v>
      </c>
      <c r="E105" s="353">
        <v>38493077</v>
      </c>
      <c r="G105" s="54"/>
    </row>
    <row r="106" spans="1:7">
      <c r="A106" s="352" t="s">
        <v>350</v>
      </c>
      <c r="B106" s="352" t="s">
        <v>349</v>
      </c>
      <c r="C106" s="353">
        <v>1815542</v>
      </c>
      <c r="D106" s="353">
        <v>358887</v>
      </c>
      <c r="E106" s="353">
        <v>2174429</v>
      </c>
      <c r="G106" s="54"/>
    </row>
    <row r="107" spans="1:7">
      <c r="A107" s="352" t="s">
        <v>352</v>
      </c>
      <c r="B107" s="352" t="s">
        <v>351</v>
      </c>
      <c r="C107" s="353">
        <v>1714600</v>
      </c>
      <c r="D107" s="353">
        <v>133262</v>
      </c>
      <c r="E107" s="353">
        <v>1847862</v>
      </c>
      <c r="G107" s="54"/>
    </row>
    <row r="108" spans="1:7">
      <c r="A108" s="349" t="s">
        <v>354</v>
      </c>
      <c r="B108" s="349" t="s">
        <v>353</v>
      </c>
      <c r="C108" s="350">
        <v>11665588</v>
      </c>
      <c r="D108" s="350">
        <v>242331</v>
      </c>
      <c r="E108" s="350">
        <v>11907919</v>
      </c>
      <c r="G108" s="54"/>
    </row>
    <row r="109" spans="1:7">
      <c r="A109" s="352" t="s">
        <v>356</v>
      </c>
      <c r="B109" s="352" t="s">
        <v>355</v>
      </c>
      <c r="C109" s="353">
        <v>10196488</v>
      </c>
      <c r="D109" s="353">
        <v>83505</v>
      </c>
      <c r="E109" s="353">
        <v>10279993</v>
      </c>
      <c r="G109" s="54"/>
    </row>
    <row r="110" spans="1:7">
      <c r="A110" s="352" t="s">
        <v>358</v>
      </c>
      <c r="B110" s="352" t="s">
        <v>357</v>
      </c>
      <c r="C110" s="353">
        <v>1469100</v>
      </c>
      <c r="D110" s="353">
        <v>158826</v>
      </c>
      <c r="E110" s="353">
        <v>1627926</v>
      </c>
      <c r="G110" s="54"/>
    </row>
    <row r="111" spans="1:7">
      <c r="A111" s="349" t="s">
        <v>1</v>
      </c>
      <c r="B111" s="349" t="s">
        <v>359</v>
      </c>
      <c r="C111" s="350">
        <v>21477012</v>
      </c>
      <c r="D111" s="350">
        <v>-998353</v>
      </c>
      <c r="E111" s="350">
        <v>20478659</v>
      </c>
      <c r="G111" s="54"/>
    </row>
    <row r="112" spans="1:7">
      <c r="A112" s="349" t="s">
        <v>361</v>
      </c>
      <c r="B112" s="349" t="s">
        <v>360</v>
      </c>
      <c r="C112" s="350">
        <v>211742</v>
      </c>
      <c r="D112" s="350">
        <v>6100</v>
      </c>
      <c r="E112" s="350">
        <v>217842</v>
      </c>
      <c r="G112" s="54"/>
    </row>
    <row r="113" spans="1:7">
      <c r="A113" s="352" t="s">
        <v>363</v>
      </c>
      <c r="B113" s="352" t="s">
        <v>362</v>
      </c>
      <c r="C113" s="353">
        <v>40846</v>
      </c>
      <c r="D113" s="353">
        <v>7267</v>
      </c>
      <c r="E113" s="353">
        <v>48113</v>
      </c>
      <c r="G113" s="54"/>
    </row>
    <row r="114" spans="1:7">
      <c r="A114" s="352" t="s">
        <v>365</v>
      </c>
      <c r="B114" s="352" t="s">
        <v>364</v>
      </c>
      <c r="C114" s="353">
        <v>170896</v>
      </c>
      <c r="D114" s="353">
        <v>-1167</v>
      </c>
      <c r="E114" s="353">
        <v>169729</v>
      </c>
      <c r="G114" s="54"/>
    </row>
    <row r="115" spans="1:7">
      <c r="A115" s="349" t="s">
        <v>367</v>
      </c>
      <c r="B115" s="349" t="s">
        <v>366</v>
      </c>
      <c r="C115" s="350">
        <v>13618236</v>
      </c>
      <c r="D115" s="350">
        <v>-675862</v>
      </c>
      <c r="E115" s="350">
        <v>12942374</v>
      </c>
      <c r="G115" s="54"/>
    </row>
    <row r="116" spans="1:7">
      <c r="A116" s="352" t="s">
        <v>369</v>
      </c>
      <c r="B116" s="352" t="s">
        <v>368</v>
      </c>
      <c r="C116" s="353">
        <v>184579</v>
      </c>
      <c r="D116" s="353">
        <v>-2492</v>
      </c>
      <c r="E116" s="353">
        <v>182087</v>
      </c>
      <c r="G116" s="54"/>
    </row>
    <row r="117" spans="1:7">
      <c r="A117" s="352" t="s">
        <v>371</v>
      </c>
      <c r="B117" s="352" t="s">
        <v>370</v>
      </c>
      <c r="C117" s="353">
        <v>3555598</v>
      </c>
      <c r="D117" s="353">
        <v>-152635</v>
      </c>
      <c r="E117" s="353">
        <v>3402963</v>
      </c>
      <c r="G117" s="54"/>
    </row>
    <row r="118" spans="1:7">
      <c r="A118" s="352" t="s">
        <v>373</v>
      </c>
      <c r="B118" s="352" t="s">
        <v>372</v>
      </c>
      <c r="C118" s="353">
        <v>3010129</v>
      </c>
      <c r="D118" s="353">
        <v>-274262</v>
      </c>
      <c r="E118" s="353">
        <v>2735867</v>
      </c>
      <c r="G118" s="54"/>
    </row>
    <row r="119" spans="1:7">
      <c r="A119" s="352" t="s">
        <v>375</v>
      </c>
      <c r="B119" s="352" t="s">
        <v>374</v>
      </c>
      <c r="C119" s="353">
        <v>5757193</v>
      </c>
      <c r="D119" s="353">
        <v>-227528</v>
      </c>
      <c r="E119" s="353">
        <v>5529665</v>
      </c>
      <c r="G119" s="54"/>
    </row>
    <row r="120" spans="1:7">
      <c r="A120" s="352" t="s">
        <v>377</v>
      </c>
      <c r="B120" s="352" t="s">
        <v>376</v>
      </c>
      <c r="C120" s="353">
        <v>502861</v>
      </c>
      <c r="D120" s="353">
        <v>-14858</v>
      </c>
      <c r="E120" s="353">
        <v>488003</v>
      </c>
      <c r="G120" s="54"/>
    </row>
    <row r="121" spans="1:7">
      <c r="A121" s="352" t="s">
        <v>379</v>
      </c>
      <c r="B121" s="352" t="s">
        <v>378</v>
      </c>
      <c r="C121" s="353">
        <v>481902</v>
      </c>
      <c r="D121" s="353">
        <v>-1646</v>
      </c>
      <c r="E121" s="353">
        <v>480256</v>
      </c>
      <c r="G121" s="54"/>
    </row>
    <row r="122" spans="1:7">
      <c r="A122" s="352" t="s">
        <v>381</v>
      </c>
      <c r="B122" s="352" t="s">
        <v>380</v>
      </c>
      <c r="C122" s="353">
        <v>86497</v>
      </c>
      <c r="D122" s="353">
        <v>-2441</v>
      </c>
      <c r="E122" s="353">
        <v>84056</v>
      </c>
      <c r="G122" s="54"/>
    </row>
    <row r="123" spans="1:7">
      <c r="A123" s="352" t="s">
        <v>383</v>
      </c>
      <c r="B123" s="352" t="s">
        <v>382</v>
      </c>
      <c r="C123" s="353">
        <v>39477</v>
      </c>
      <c r="D123" s="353">
        <v>0</v>
      </c>
      <c r="E123" s="353">
        <v>39477</v>
      </c>
      <c r="G123" s="54"/>
    </row>
    <row r="124" spans="1:7">
      <c r="A124" s="349" t="s">
        <v>385</v>
      </c>
      <c r="B124" s="349" t="s">
        <v>384</v>
      </c>
      <c r="C124" s="350">
        <v>7367538</v>
      </c>
      <c r="D124" s="350">
        <v>-348493</v>
      </c>
      <c r="E124" s="350">
        <v>7019045</v>
      </c>
      <c r="G124" s="54"/>
    </row>
    <row r="125" spans="1:7">
      <c r="A125" s="352" t="s">
        <v>387</v>
      </c>
      <c r="B125" s="352" t="s">
        <v>386</v>
      </c>
      <c r="C125" s="353">
        <v>1059029</v>
      </c>
      <c r="D125" s="353">
        <v>159214</v>
      </c>
      <c r="E125" s="353">
        <v>1218243</v>
      </c>
      <c r="G125" s="54"/>
    </row>
    <row r="126" spans="1:7">
      <c r="A126" s="352" t="s">
        <v>389</v>
      </c>
      <c r="B126" s="352" t="s">
        <v>388</v>
      </c>
      <c r="C126" s="353">
        <v>1093176</v>
      </c>
      <c r="D126" s="353">
        <v>-64992</v>
      </c>
      <c r="E126" s="353">
        <v>1028184</v>
      </c>
      <c r="G126" s="54"/>
    </row>
    <row r="127" spans="1:7">
      <c r="A127" s="352" t="s">
        <v>391</v>
      </c>
      <c r="B127" s="352" t="s">
        <v>390</v>
      </c>
      <c r="C127" s="353">
        <v>126251</v>
      </c>
      <c r="D127" s="353">
        <v>14323</v>
      </c>
      <c r="E127" s="353">
        <v>140574</v>
      </c>
      <c r="G127" s="54"/>
    </row>
    <row r="128" spans="1:7">
      <c r="A128" s="352" t="s">
        <v>393</v>
      </c>
      <c r="B128" s="352" t="s">
        <v>392</v>
      </c>
      <c r="C128" s="353">
        <v>879295</v>
      </c>
      <c r="D128" s="353">
        <v>-114847</v>
      </c>
      <c r="E128" s="353">
        <v>764448</v>
      </c>
      <c r="G128" s="54"/>
    </row>
    <row r="129" spans="1:7">
      <c r="A129" s="352" t="s">
        <v>395</v>
      </c>
      <c r="B129" s="352" t="s">
        <v>394</v>
      </c>
      <c r="C129" s="353">
        <v>3858023</v>
      </c>
      <c r="D129" s="353">
        <v>-336283</v>
      </c>
      <c r="E129" s="353">
        <v>3521740</v>
      </c>
      <c r="G129" s="54"/>
    </row>
    <row r="130" spans="1:7">
      <c r="A130" s="352" t="s">
        <v>397</v>
      </c>
      <c r="B130" s="352" t="s">
        <v>396</v>
      </c>
      <c r="C130" s="353">
        <v>252977</v>
      </c>
      <c r="D130" s="353">
        <v>-13529</v>
      </c>
      <c r="E130" s="353">
        <v>239448</v>
      </c>
      <c r="G130" s="54"/>
    </row>
    <row r="131" spans="1:7">
      <c r="A131" s="352" t="s">
        <v>399</v>
      </c>
      <c r="B131" s="352" t="s">
        <v>398</v>
      </c>
      <c r="C131" s="353">
        <v>1387</v>
      </c>
      <c r="D131" s="353">
        <v>-460</v>
      </c>
      <c r="E131" s="353">
        <v>927</v>
      </c>
      <c r="G131" s="54"/>
    </row>
    <row r="132" spans="1:7">
      <c r="A132" s="352" t="s">
        <v>401</v>
      </c>
      <c r="B132" s="352" t="s">
        <v>400</v>
      </c>
      <c r="C132" s="353">
        <v>97400</v>
      </c>
      <c r="D132" s="353">
        <v>8081</v>
      </c>
      <c r="E132" s="353">
        <v>105481</v>
      </c>
      <c r="G132" s="54"/>
    </row>
    <row r="133" spans="1:7">
      <c r="A133" s="349" t="s">
        <v>403</v>
      </c>
      <c r="B133" s="349" t="s">
        <v>402</v>
      </c>
      <c r="C133" s="350">
        <v>32248</v>
      </c>
      <c r="D133" s="350">
        <v>-331</v>
      </c>
      <c r="E133" s="350">
        <v>31917</v>
      </c>
      <c r="G133" s="54"/>
    </row>
    <row r="134" spans="1:7">
      <c r="A134" s="349" t="s">
        <v>405</v>
      </c>
      <c r="B134" s="349" t="s">
        <v>404</v>
      </c>
      <c r="C134" s="350">
        <v>247248</v>
      </c>
      <c r="D134" s="350">
        <v>20233</v>
      </c>
      <c r="E134" s="350">
        <v>267481</v>
      </c>
      <c r="G134" s="54"/>
    </row>
    <row r="135" spans="1:7">
      <c r="A135" s="352" t="s">
        <v>407</v>
      </c>
      <c r="B135" s="352" t="s">
        <v>406</v>
      </c>
      <c r="C135" s="353">
        <v>247057</v>
      </c>
      <c r="D135" s="353">
        <v>20227</v>
      </c>
      <c r="E135" s="353">
        <v>267284</v>
      </c>
      <c r="G135" s="54"/>
    </row>
    <row r="136" spans="1:7">
      <c r="A136" s="352" t="s">
        <v>632</v>
      </c>
      <c r="B136" s="352" t="s">
        <v>633</v>
      </c>
      <c r="C136" s="353">
        <v>191</v>
      </c>
      <c r="D136" s="353">
        <v>6</v>
      </c>
      <c r="E136" s="353">
        <v>197</v>
      </c>
      <c r="G136" s="54"/>
    </row>
    <row r="137" spans="1:7">
      <c r="A137" s="349" t="s">
        <v>409</v>
      </c>
      <c r="B137" s="349" t="s">
        <v>408</v>
      </c>
      <c r="C137" s="350">
        <v>2049174</v>
      </c>
      <c r="D137" s="350">
        <v>72628</v>
      </c>
      <c r="E137" s="350">
        <v>2121802</v>
      </c>
      <c r="G137" s="54"/>
    </row>
    <row r="138" spans="1:7">
      <c r="A138" s="349" t="s">
        <v>411</v>
      </c>
      <c r="B138" s="349" t="s">
        <v>410</v>
      </c>
      <c r="C138" s="350">
        <v>2049174</v>
      </c>
      <c r="D138" s="350">
        <v>72628</v>
      </c>
      <c r="E138" s="350">
        <v>2121802</v>
      </c>
      <c r="G138" s="54"/>
    </row>
    <row r="139" spans="1:7">
      <c r="A139" s="352" t="s">
        <v>413</v>
      </c>
      <c r="B139" s="352" t="s">
        <v>412</v>
      </c>
      <c r="C139" s="353">
        <v>2049174</v>
      </c>
      <c r="D139" s="353">
        <v>72628</v>
      </c>
      <c r="E139" s="353">
        <v>2121802</v>
      </c>
      <c r="G139" s="54"/>
    </row>
    <row r="140" spans="1:7">
      <c r="A140" s="349" t="s">
        <v>415</v>
      </c>
      <c r="B140" s="349" t="s">
        <v>414</v>
      </c>
      <c r="C140" s="350">
        <v>1341744</v>
      </c>
      <c r="D140" s="350">
        <v>-7405</v>
      </c>
      <c r="E140" s="350">
        <v>1334339</v>
      </c>
      <c r="G140" s="54"/>
    </row>
    <row r="141" spans="1:7">
      <c r="A141" s="349" t="s">
        <v>417</v>
      </c>
      <c r="B141" s="349" t="s">
        <v>416</v>
      </c>
      <c r="C141" s="350">
        <v>60</v>
      </c>
      <c r="D141" s="350">
        <v>0</v>
      </c>
      <c r="E141" s="350">
        <v>60</v>
      </c>
      <c r="G141" s="54"/>
    </row>
    <row r="142" spans="1:7">
      <c r="A142" s="352" t="s">
        <v>419</v>
      </c>
      <c r="B142" s="352" t="s">
        <v>418</v>
      </c>
      <c r="C142" s="353">
        <v>60</v>
      </c>
      <c r="D142" s="353">
        <v>0</v>
      </c>
      <c r="E142" s="353">
        <v>60</v>
      </c>
      <c r="G142" s="54"/>
    </row>
    <row r="143" spans="1:7">
      <c r="A143" s="349" t="s">
        <v>421</v>
      </c>
      <c r="B143" s="349" t="s">
        <v>420</v>
      </c>
      <c r="C143" s="350">
        <v>1341684</v>
      </c>
      <c r="D143" s="350">
        <v>-7405</v>
      </c>
      <c r="E143" s="350">
        <v>1334279</v>
      </c>
      <c r="G143" s="54"/>
    </row>
    <row r="144" spans="1:7">
      <c r="A144" s="352" t="s">
        <v>423</v>
      </c>
      <c r="B144" s="352" t="s">
        <v>422</v>
      </c>
      <c r="C144" s="353">
        <v>1276925</v>
      </c>
      <c r="D144" s="353">
        <v>-8905</v>
      </c>
      <c r="E144" s="353">
        <v>1268020</v>
      </c>
      <c r="G144" s="54"/>
    </row>
    <row r="145" spans="1:7">
      <c r="A145" s="352" t="s">
        <v>425</v>
      </c>
      <c r="B145" s="352" t="s">
        <v>424</v>
      </c>
      <c r="C145" s="353">
        <v>64759</v>
      </c>
      <c r="D145" s="353">
        <v>1500</v>
      </c>
      <c r="E145" s="353">
        <v>66259</v>
      </c>
      <c r="G145" s="54"/>
    </row>
    <row r="146" spans="1:7">
      <c r="A146" s="349" t="s">
        <v>2</v>
      </c>
      <c r="B146" s="349" t="s">
        <v>426</v>
      </c>
      <c r="C146" s="350">
        <v>16895514</v>
      </c>
      <c r="D146" s="350">
        <v>-1209975</v>
      </c>
      <c r="E146" s="350">
        <v>15685539</v>
      </c>
      <c r="G146" s="54"/>
    </row>
    <row r="147" spans="1:7">
      <c r="A147" s="349" t="s">
        <v>428</v>
      </c>
      <c r="B147" s="349" t="s">
        <v>427</v>
      </c>
      <c r="C147" s="350">
        <v>277622</v>
      </c>
      <c r="D147" s="350">
        <v>-98607</v>
      </c>
      <c r="E147" s="350">
        <v>179015</v>
      </c>
      <c r="G147" s="54"/>
    </row>
    <row r="148" spans="1:7">
      <c r="A148" s="352" t="s">
        <v>430</v>
      </c>
      <c r="B148" s="352" t="s">
        <v>429</v>
      </c>
      <c r="C148" s="353">
        <v>10746</v>
      </c>
      <c r="D148" s="353">
        <v>0</v>
      </c>
      <c r="E148" s="353">
        <v>10746</v>
      </c>
      <c r="G148" s="54"/>
    </row>
    <row r="149" spans="1:7">
      <c r="A149" s="352" t="s">
        <v>432</v>
      </c>
      <c r="B149" s="352" t="s">
        <v>431</v>
      </c>
      <c r="C149" s="353">
        <v>66434</v>
      </c>
      <c r="D149" s="353">
        <v>-10565</v>
      </c>
      <c r="E149" s="353">
        <v>55869</v>
      </c>
      <c r="G149" s="54"/>
    </row>
    <row r="150" spans="1:7">
      <c r="A150" s="352" t="s">
        <v>634</v>
      </c>
      <c r="B150" s="352" t="s">
        <v>635</v>
      </c>
      <c r="C150" s="353">
        <v>19727</v>
      </c>
      <c r="D150" s="353">
        <v>300</v>
      </c>
      <c r="E150" s="353">
        <v>20027</v>
      </c>
      <c r="G150" s="54"/>
    </row>
    <row r="151" spans="1:7">
      <c r="A151" s="352" t="s">
        <v>434</v>
      </c>
      <c r="B151" s="352" t="s">
        <v>433</v>
      </c>
      <c r="C151" s="353">
        <v>180715</v>
      </c>
      <c r="D151" s="353">
        <v>-88342</v>
      </c>
      <c r="E151" s="353">
        <v>92373</v>
      </c>
      <c r="G151" s="54"/>
    </row>
    <row r="152" spans="1:7">
      <c r="A152" s="349" t="s">
        <v>436</v>
      </c>
      <c r="B152" s="349" t="s">
        <v>435</v>
      </c>
      <c r="C152" s="350">
        <v>16617892</v>
      </c>
      <c r="D152" s="350">
        <v>-1111368</v>
      </c>
      <c r="E152" s="350">
        <v>15506524</v>
      </c>
      <c r="G152" s="54"/>
    </row>
    <row r="153" spans="1:7">
      <c r="A153" s="352" t="s">
        <v>438</v>
      </c>
      <c r="B153" s="352" t="s">
        <v>437</v>
      </c>
      <c r="C153" s="353">
        <v>264614</v>
      </c>
      <c r="D153" s="353">
        <v>66733</v>
      </c>
      <c r="E153" s="353">
        <v>331347</v>
      </c>
      <c r="G153" s="54"/>
    </row>
    <row r="154" spans="1:7">
      <c r="A154" s="352" t="s">
        <v>440</v>
      </c>
      <c r="B154" s="352" t="s">
        <v>439</v>
      </c>
      <c r="C154" s="353">
        <v>19863</v>
      </c>
      <c r="D154" s="353">
        <v>9980</v>
      </c>
      <c r="E154" s="353">
        <v>29843</v>
      </c>
      <c r="G154" s="54"/>
    </row>
    <row r="155" spans="1:7">
      <c r="A155" s="352" t="s">
        <v>442</v>
      </c>
      <c r="B155" s="352" t="s">
        <v>441</v>
      </c>
      <c r="C155" s="353">
        <v>1390878</v>
      </c>
      <c r="D155" s="353">
        <v>548421</v>
      </c>
      <c r="E155" s="353">
        <v>1939299</v>
      </c>
      <c r="G155" s="54"/>
    </row>
    <row r="156" spans="1:7">
      <c r="A156" s="352" t="s">
        <v>444</v>
      </c>
      <c r="B156" s="352" t="s">
        <v>443</v>
      </c>
      <c r="C156" s="353">
        <v>3710104</v>
      </c>
      <c r="D156" s="353">
        <v>-676157</v>
      </c>
      <c r="E156" s="353">
        <v>3033947</v>
      </c>
      <c r="G156" s="54"/>
    </row>
    <row r="157" spans="1:7">
      <c r="A157" s="352" t="s">
        <v>446</v>
      </c>
      <c r="B157" s="352" t="s">
        <v>445</v>
      </c>
      <c r="C157" s="353">
        <v>11206530</v>
      </c>
      <c r="D157" s="353">
        <v>-1046932</v>
      </c>
      <c r="E157" s="353">
        <v>10159598</v>
      </c>
      <c r="G157" s="54"/>
    </row>
    <row r="158" spans="1:7">
      <c r="A158" s="352" t="s">
        <v>448</v>
      </c>
      <c r="B158" s="352" t="s">
        <v>447</v>
      </c>
      <c r="C158" s="353">
        <v>25903</v>
      </c>
      <c r="D158" s="353">
        <v>-13413</v>
      </c>
      <c r="E158" s="353">
        <v>12490</v>
      </c>
      <c r="G158" s="54"/>
    </row>
    <row r="159" spans="1:7">
      <c r="A159" s="349" t="s">
        <v>450</v>
      </c>
      <c r="B159" s="349" t="s">
        <v>449</v>
      </c>
      <c r="C159" s="350">
        <v>4702357</v>
      </c>
      <c r="D159" s="350">
        <v>56359</v>
      </c>
      <c r="E159" s="350">
        <v>4758716</v>
      </c>
      <c r="G159" s="54"/>
    </row>
    <row r="160" spans="1:7">
      <c r="A160" s="349" t="s">
        <v>452</v>
      </c>
      <c r="B160" s="349" t="s">
        <v>451</v>
      </c>
      <c r="C160" s="350">
        <v>1558115</v>
      </c>
      <c r="D160" s="350">
        <v>-86958</v>
      </c>
      <c r="E160" s="350">
        <v>1471157</v>
      </c>
      <c r="G160" s="54"/>
    </row>
    <row r="161" spans="1:7">
      <c r="A161" s="352" t="s">
        <v>454</v>
      </c>
      <c r="B161" s="352" t="s">
        <v>453</v>
      </c>
      <c r="C161" s="353">
        <v>13234</v>
      </c>
      <c r="D161" s="353">
        <v>4177</v>
      </c>
      <c r="E161" s="353">
        <v>17411</v>
      </c>
      <c r="G161" s="54"/>
    </row>
    <row r="162" spans="1:7">
      <c r="A162" s="352" t="s">
        <v>456</v>
      </c>
      <c r="B162" s="352" t="s">
        <v>455</v>
      </c>
      <c r="C162" s="353">
        <v>467120</v>
      </c>
      <c r="D162" s="353">
        <v>10624</v>
      </c>
      <c r="E162" s="353">
        <v>477744</v>
      </c>
      <c r="G162" s="54"/>
    </row>
    <row r="163" spans="1:7">
      <c r="A163" s="352" t="s">
        <v>458</v>
      </c>
      <c r="B163" s="352" t="s">
        <v>457</v>
      </c>
      <c r="C163" s="353">
        <v>305316</v>
      </c>
      <c r="D163" s="353">
        <v>3360</v>
      </c>
      <c r="E163" s="353">
        <v>308676</v>
      </c>
      <c r="G163" s="54"/>
    </row>
    <row r="164" spans="1:7">
      <c r="A164" s="352" t="s">
        <v>460</v>
      </c>
      <c r="B164" s="352" t="s">
        <v>459</v>
      </c>
      <c r="C164" s="353">
        <v>266550</v>
      </c>
      <c r="D164" s="353">
        <v>15000</v>
      </c>
      <c r="E164" s="353">
        <v>281550</v>
      </c>
      <c r="G164" s="54"/>
    </row>
    <row r="165" spans="1:7">
      <c r="A165" s="352" t="s">
        <v>462</v>
      </c>
      <c r="B165" s="352" t="s">
        <v>461</v>
      </c>
      <c r="C165" s="353">
        <v>505895</v>
      </c>
      <c r="D165" s="353">
        <v>-120119</v>
      </c>
      <c r="E165" s="353">
        <v>385776</v>
      </c>
      <c r="G165" s="54"/>
    </row>
    <row r="166" spans="1:7">
      <c r="A166" s="349" t="s">
        <v>464</v>
      </c>
      <c r="B166" s="349" t="s">
        <v>463</v>
      </c>
      <c r="C166" s="350">
        <v>586044</v>
      </c>
      <c r="D166" s="350">
        <v>-59578</v>
      </c>
      <c r="E166" s="350">
        <v>526466</v>
      </c>
      <c r="G166" s="54"/>
    </row>
    <row r="167" spans="1:7">
      <c r="A167" s="352" t="s">
        <v>466</v>
      </c>
      <c r="B167" s="352" t="s">
        <v>465</v>
      </c>
      <c r="C167" s="353">
        <v>12140</v>
      </c>
      <c r="D167" s="353">
        <v>-4100</v>
      </c>
      <c r="E167" s="353">
        <v>8040</v>
      </c>
      <c r="G167" s="54"/>
    </row>
    <row r="168" spans="1:7">
      <c r="A168" s="352" t="s">
        <v>468</v>
      </c>
      <c r="B168" s="352" t="s">
        <v>467</v>
      </c>
      <c r="C168" s="353">
        <v>10000</v>
      </c>
      <c r="D168" s="353">
        <v>-9000</v>
      </c>
      <c r="E168" s="353">
        <v>1000</v>
      </c>
      <c r="G168" s="54"/>
    </row>
    <row r="169" spans="1:7">
      <c r="A169" s="352" t="s">
        <v>470</v>
      </c>
      <c r="B169" s="352" t="s">
        <v>469</v>
      </c>
      <c r="C169" s="353">
        <v>563904</v>
      </c>
      <c r="D169" s="353">
        <v>-46478</v>
      </c>
      <c r="E169" s="353">
        <v>517426</v>
      </c>
      <c r="G169" s="54"/>
    </row>
    <row r="170" spans="1:7">
      <c r="A170" s="349" t="s">
        <v>472</v>
      </c>
      <c r="B170" s="349" t="s">
        <v>471</v>
      </c>
      <c r="C170" s="350">
        <v>2557358</v>
      </c>
      <c r="D170" s="350">
        <v>202895</v>
      </c>
      <c r="E170" s="350">
        <v>2760253</v>
      </c>
      <c r="G170" s="54"/>
    </row>
    <row r="171" spans="1:7">
      <c r="A171" s="352" t="s">
        <v>474</v>
      </c>
      <c r="B171" s="352" t="s">
        <v>473</v>
      </c>
      <c r="C171" s="353">
        <v>1829112</v>
      </c>
      <c r="D171" s="353">
        <v>196778</v>
      </c>
      <c r="E171" s="353">
        <v>2025890</v>
      </c>
      <c r="G171" s="54"/>
    </row>
    <row r="172" spans="1:7">
      <c r="A172" s="352" t="s">
        <v>476</v>
      </c>
      <c r="B172" s="352" t="s">
        <v>475</v>
      </c>
      <c r="C172" s="353">
        <v>728246</v>
      </c>
      <c r="D172" s="353">
        <v>6117</v>
      </c>
      <c r="E172" s="353">
        <v>734363</v>
      </c>
      <c r="G172" s="54"/>
    </row>
    <row r="173" spans="1:7">
      <c r="A173" s="349" t="s">
        <v>478</v>
      </c>
      <c r="B173" s="349" t="s">
        <v>477</v>
      </c>
      <c r="C173" s="350">
        <v>840</v>
      </c>
      <c r="D173" s="350">
        <v>0</v>
      </c>
      <c r="E173" s="350">
        <v>840</v>
      </c>
      <c r="G173" s="54"/>
    </row>
    <row r="174" spans="1:7">
      <c r="A174" s="352" t="s">
        <v>480</v>
      </c>
      <c r="B174" s="352" t="s">
        <v>479</v>
      </c>
      <c r="C174" s="353">
        <v>840</v>
      </c>
      <c r="D174" s="353">
        <v>0</v>
      </c>
      <c r="E174" s="353">
        <v>840</v>
      </c>
      <c r="G174" s="54"/>
    </row>
    <row r="175" spans="1:7">
      <c r="A175" s="349" t="s">
        <v>482</v>
      </c>
      <c r="B175" s="349" t="s">
        <v>481</v>
      </c>
      <c r="C175" s="350">
        <v>688711</v>
      </c>
      <c r="D175" s="350">
        <v>63103</v>
      </c>
      <c r="E175" s="350">
        <v>751814</v>
      </c>
      <c r="G175" s="54"/>
    </row>
    <row r="176" spans="1:7">
      <c r="A176" s="349" t="s">
        <v>484</v>
      </c>
      <c r="B176" s="349" t="s">
        <v>483</v>
      </c>
      <c r="C176" s="350">
        <v>688101</v>
      </c>
      <c r="D176" s="350">
        <v>62303</v>
      </c>
      <c r="E176" s="350">
        <v>750404</v>
      </c>
      <c r="G176" s="54"/>
    </row>
    <row r="177" spans="1:7">
      <c r="A177" s="352" t="s">
        <v>486</v>
      </c>
      <c r="B177" s="352" t="s">
        <v>485</v>
      </c>
      <c r="C177" s="353">
        <v>670000</v>
      </c>
      <c r="D177" s="353">
        <v>48699</v>
      </c>
      <c r="E177" s="353">
        <v>718699</v>
      </c>
      <c r="G177" s="54"/>
    </row>
    <row r="178" spans="1:7">
      <c r="A178" s="352" t="s">
        <v>488</v>
      </c>
      <c r="B178" s="352" t="s">
        <v>487</v>
      </c>
      <c r="C178" s="353">
        <v>10821</v>
      </c>
      <c r="D178" s="353">
        <v>13604</v>
      </c>
      <c r="E178" s="353">
        <v>24425</v>
      </c>
      <c r="G178" s="54"/>
    </row>
    <row r="179" spans="1:7">
      <c r="A179" s="352" t="s">
        <v>490</v>
      </c>
      <c r="B179" s="352" t="s">
        <v>489</v>
      </c>
      <c r="C179" s="353">
        <v>7280</v>
      </c>
      <c r="D179" s="353">
        <v>0</v>
      </c>
      <c r="E179" s="353">
        <v>7280</v>
      </c>
      <c r="G179" s="54"/>
    </row>
    <row r="180" spans="1:7">
      <c r="A180" s="349" t="s">
        <v>492</v>
      </c>
      <c r="B180" s="349" t="s">
        <v>491</v>
      </c>
      <c r="C180" s="350">
        <v>610</v>
      </c>
      <c r="D180" s="350">
        <v>800</v>
      </c>
      <c r="E180" s="350">
        <v>1410</v>
      </c>
      <c r="G180" s="54"/>
    </row>
    <row r="181" spans="1:7">
      <c r="A181" s="352" t="s">
        <v>494</v>
      </c>
      <c r="B181" s="352" t="s">
        <v>493</v>
      </c>
      <c r="C181" s="353">
        <v>610</v>
      </c>
      <c r="D181" s="353">
        <v>0</v>
      </c>
      <c r="E181" s="353">
        <v>610</v>
      </c>
      <c r="G181" s="54"/>
    </row>
    <row r="182" spans="1:7">
      <c r="A182" s="352" t="s">
        <v>950</v>
      </c>
      <c r="B182" s="352" t="s">
        <v>951</v>
      </c>
      <c r="C182" s="353">
        <v>0</v>
      </c>
      <c r="D182" s="353">
        <v>800</v>
      </c>
      <c r="E182" s="353">
        <v>800</v>
      </c>
      <c r="G182" s="54"/>
    </row>
    <row r="183" spans="1:7">
      <c r="A183" s="349" t="s">
        <v>636</v>
      </c>
      <c r="B183" s="349" t="s">
        <v>637</v>
      </c>
      <c r="C183" s="350">
        <v>13084</v>
      </c>
      <c r="D183" s="350">
        <v>0</v>
      </c>
      <c r="E183" s="350">
        <v>13084</v>
      </c>
      <c r="G183" s="54"/>
    </row>
    <row r="184" spans="1:7" s="55" customFormat="1">
      <c r="A184" s="349" t="s">
        <v>638</v>
      </c>
      <c r="B184" s="349" t="s">
        <v>639</v>
      </c>
      <c r="C184" s="350">
        <v>13084</v>
      </c>
      <c r="D184" s="350">
        <v>0</v>
      </c>
      <c r="E184" s="350">
        <v>13084</v>
      </c>
      <c r="G184" s="54"/>
    </row>
    <row r="185" spans="1:7">
      <c r="A185" s="352" t="s">
        <v>640</v>
      </c>
      <c r="B185" s="352" t="s">
        <v>641</v>
      </c>
      <c r="C185" s="353">
        <v>13084</v>
      </c>
      <c r="D185" s="353">
        <v>0</v>
      </c>
      <c r="E185" s="353">
        <v>13084</v>
      </c>
      <c r="G185" s="54"/>
    </row>
    <row r="186" spans="1:7">
      <c r="A186" s="25"/>
      <c r="B186" s="25"/>
      <c r="C186" s="25"/>
      <c r="D186" s="25"/>
      <c r="E186" s="25"/>
      <c r="G186" s="54"/>
    </row>
    <row r="187" spans="1:7">
      <c r="A187" s="348" t="s">
        <v>495</v>
      </c>
      <c r="B187" s="349" t="s">
        <v>194</v>
      </c>
      <c r="C187" s="350">
        <v>-9488513</v>
      </c>
      <c r="D187" s="350">
        <v>1195344</v>
      </c>
      <c r="E187" s="350">
        <v>-8293169</v>
      </c>
      <c r="G187" s="54"/>
    </row>
    <row r="188" spans="1:7">
      <c r="A188" s="25"/>
      <c r="B188" s="25"/>
      <c r="C188" s="25"/>
      <c r="D188" s="25"/>
      <c r="E188" s="25"/>
      <c r="G188" s="54"/>
    </row>
    <row r="189" spans="1:7">
      <c r="A189" s="348" t="s">
        <v>496</v>
      </c>
      <c r="B189" s="349" t="s">
        <v>194</v>
      </c>
      <c r="C189" s="350">
        <v>9488513</v>
      </c>
      <c r="D189" s="350">
        <v>-1195344</v>
      </c>
      <c r="E189" s="350">
        <v>8293169</v>
      </c>
      <c r="F189" s="54"/>
      <c r="G189" s="54"/>
    </row>
    <row r="190" spans="1:7">
      <c r="A190" s="351" t="s">
        <v>498</v>
      </c>
      <c r="B190" s="351" t="s">
        <v>497</v>
      </c>
      <c r="C190" s="351" t="s">
        <v>499</v>
      </c>
      <c r="D190" s="351" t="s">
        <v>619</v>
      </c>
      <c r="E190" s="351" t="s">
        <v>620</v>
      </c>
      <c r="G190" s="54"/>
    </row>
    <row r="191" spans="1:7">
      <c r="A191" s="349" t="s">
        <v>34</v>
      </c>
      <c r="B191" s="349" t="s">
        <v>500</v>
      </c>
      <c r="C191" s="350">
        <v>5084856</v>
      </c>
      <c r="D191" s="350">
        <v>-782831</v>
      </c>
      <c r="E191" s="350">
        <v>4302025</v>
      </c>
      <c r="G191" s="54"/>
    </row>
    <row r="192" spans="1:7" ht="26.45" customHeight="1">
      <c r="A192" s="349" t="s">
        <v>502</v>
      </c>
      <c r="B192" s="349" t="s">
        <v>501</v>
      </c>
      <c r="C192" s="350">
        <v>1911</v>
      </c>
      <c r="D192" s="350">
        <v>0</v>
      </c>
      <c r="E192" s="350">
        <v>1911</v>
      </c>
      <c r="G192" s="54"/>
    </row>
    <row r="193" spans="1:7">
      <c r="A193" s="352" t="s">
        <v>504</v>
      </c>
      <c r="B193" s="352" t="s">
        <v>503</v>
      </c>
      <c r="C193" s="353">
        <v>1911</v>
      </c>
      <c r="D193" s="353">
        <v>0</v>
      </c>
      <c r="E193" s="353">
        <v>1911</v>
      </c>
      <c r="G193" s="54"/>
    </row>
    <row r="194" spans="1:7">
      <c r="A194" s="349" t="s">
        <v>506</v>
      </c>
      <c r="B194" s="349" t="s">
        <v>505</v>
      </c>
      <c r="C194" s="350">
        <v>5082945</v>
      </c>
      <c r="D194" s="350">
        <v>-782831</v>
      </c>
      <c r="E194" s="350">
        <v>4300114</v>
      </c>
      <c r="G194" s="54"/>
    </row>
    <row r="195" spans="1:7">
      <c r="A195" s="352" t="s">
        <v>508</v>
      </c>
      <c r="B195" s="352" t="s">
        <v>507</v>
      </c>
      <c r="C195" s="353">
        <v>5123640</v>
      </c>
      <c r="D195" s="353">
        <v>0</v>
      </c>
      <c r="E195" s="353">
        <v>5123640</v>
      </c>
      <c r="G195" s="54"/>
    </row>
    <row r="196" spans="1:7">
      <c r="A196" s="352" t="s">
        <v>662</v>
      </c>
      <c r="B196" s="352" t="s">
        <v>663</v>
      </c>
      <c r="C196" s="353">
        <v>40695</v>
      </c>
      <c r="D196" s="353">
        <v>782831</v>
      </c>
      <c r="E196" s="353">
        <v>823526</v>
      </c>
      <c r="G196" s="54"/>
    </row>
    <row r="197" spans="1:7">
      <c r="A197" s="349" t="s">
        <v>510</v>
      </c>
      <c r="B197" s="349" t="s">
        <v>509</v>
      </c>
      <c r="C197" s="350">
        <v>5013420</v>
      </c>
      <c r="D197" s="350">
        <v>-412513</v>
      </c>
      <c r="E197" s="350">
        <v>4600907</v>
      </c>
      <c r="G197" s="54"/>
    </row>
    <row r="198" spans="1:7">
      <c r="A198" s="349" t="s">
        <v>512</v>
      </c>
      <c r="B198" s="349" t="s">
        <v>511</v>
      </c>
      <c r="C198" s="350">
        <v>8780976</v>
      </c>
      <c r="D198" s="350">
        <v>-383716</v>
      </c>
      <c r="E198" s="350">
        <v>8397260</v>
      </c>
      <c r="G198" s="54"/>
    </row>
    <row r="199" spans="1:7">
      <c r="A199" s="352" t="s">
        <v>642</v>
      </c>
      <c r="B199" s="352" t="s">
        <v>643</v>
      </c>
      <c r="C199" s="353">
        <v>119867</v>
      </c>
      <c r="D199" s="353">
        <v>-1509</v>
      </c>
      <c r="E199" s="353">
        <v>118358</v>
      </c>
      <c r="G199" s="54"/>
    </row>
    <row r="200" spans="1:7">
      <c r="A200" s="352" t="s">
        <v>514</v>
      </c>
      <c r="B200" s="352" t="s">
        <v>513</v>
      </c>
      <c r="C200" s="353">
        <v>8661109</v>
      </c>
      <c r="D200" s="353">
        <v>-382207</v>
      </c>
      <c r="E200" s="353">
        <v>8278902</v>
      </c>
      <c r="G200" s="54"/>
    </row>
    <row r="201" spans="1:7">
      <c r="A201" s="349" t="s">
        <v>516</v>
      </c>
      <c r="B201" s="349" t="s">
        <v>515</v>
      </c>
      <c r="C201" s="350">
        <v>3767556</v>
      </c>
      <c r="D201" s="350">
        <v>28797</v>
      </c>
      <c r="E201" s="350">
        <v>3796353</v>
      </c>
      <c r="G201" s="54"/>
    </row>
    <row r="202" spans="1:7" ht="13.9" customHeight="1">
      <c r="A202" s="352" t="s">
        <v>518</v>
      </c>
      <c r="B202" s="352" t="s">
        <v>517</v>
      </c>
      <c r="C202" s="353">
        <v>28736</v>
      </c>
      <c r="D202" s="353">
        <v>0</v>
      </c>
      <c r="E202" s="353">
        <v>28736</v>
      </c>
      <c r="G202" s="54"/>
    </row>
    <row r="203" spans="1:7">
      <c r="A203" s="352" t="s">
        <v>520</v>
      </c>
      <c r="B203" s="352" t="s">
        <v>519</v>
      </c>
      <c r="C203" s="353">
        <v>3738820</v>
      </c>
      <c r="D203" s="353">
        <v>28797</v>
      </c>
      <c r="E203" s="353">
        <v>3767617</v>
      </c>
    </row>
    <row r="204" spans="1:7">
      <c r="A204" s="349" t="s">
        <v>522</v>
      </c>
      <c r="B204" s="349" t="s">
        <v>521</v>
      </c>
      <c r="C204" s="350">
        <v>-609763</v>
      </c>
      <c r="D204" s="350">
        <v>0</v>
      </c>
      <c r="E204" s="350">
        <v>-609763</v>
      </c>
    </row>
    <row r="205" spans="1:7">
      <c r="A205" s="349" t="s">
        <v>524</v>
      </c>
      <c r="B205" s="349" t="s">
        <v>523</v>
      </c>
      <c r="C205" s="350">
        <v>-609763</v>
      </c>
      <c r="D205" s="350">
        <v>0</v>
      </c>
      <c r="E205" s="350">
        <v>-609763</v>
      </c>
    </row>
    <row r="206" spans="1:7">
      <c r="A206" s="352" t="s">
        <v>526</v>
      </c>
      <c r="B206" s="352" t="s">
        <v>525</v>
      </c>
      <c r="C206" s="353">
        <v>609763</v>
      </c>
      <c r="D206" s="353">
        <v>0</v>
      </c>
      <c r="E206" s="353">
        <v>609763</v>
      </c>
    </row>
    <row r="208" spans="1:7">
      <c r="A208" s="311" t="s">
        <v>845</v>
      </c>
      <c r="B208" s="311"/>
      <c r="C208" s="311"/>
      <c r="D208" s="311"/>
      <c r="E208" s="311"/>
    </row>
  </sheetData>
  <mergeCells count="8">
    <mergeCell ref="A102:E102"/>
    <mergeCell ref="A208:E208"/>
    <mergeCell ref="A5:E5"/>
    <mergeCell ref="A6:E6"/>
    <mergeCell ref="A7:E7"/>
    <mergeCell ref="A9:A10"/>
    <mergeCell ref="B9:B10"/>
    <mergeCell ref="A92:E92"/>
  </mergeCells>
  <pageMargins left="0.70866141732283505" right="0.31496062992126" top="0.74803149606299202" bottom="0.55118110236220497" header="0.31496062992126" footer="0.31496062992126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E5F30-C9F9-41AC-ACB1-0078C9351F6C}">
  <sheetPr>
    <tabColor theme="8" tint="0.79995117038483843"/>
  </sheetPr>
  <dimension ref="A1:E61"/>
  <sheetViews>
    <sheetView view="pageBreakPreview" zoomScaleNormal="100" zoomScaleSheetLayoutView="100" workbookViewId="0">
      <pane ySplit="12" topLeftCell="A13" activePane="bottomLeft" state="frozen"/>
      <selection activeCell="O184" sqref="O184"/>
      <selection pane="bottomLeft" activeCell="A35" sqref="A35"/>
    </sheetView>
  </sheetViews>
  <sheetFormatPr defaultColWidth="8.85546875" defaultRowHeight="15"/>
  <cols>
    <col min="1" max="1" width="63.85546875" style="2" customWidth="1"/>
    <col min="2" max="2" width="14.7109375" style="2" customWidth="1"/>
    <col min="3" max="5" width="12.28515625" style="72" customWidth="1"/>
    <col min="6" max="16384" width="8.85546875" style="2"/>
  </cols>
  <sheetData>
    <row r="1" spans="1:5">
      <c r="E1" s="73" t="s">
        <v>692</v>
      </c>
    </row>
    <row r="2" spans="1:5">
      <c r="E2" s="73" t="s">
        <v>952</v>
      </c>
    </row>
    <row r="3" spans="1:5">
      <c r="E3" s="73" t="s">
        <v>13</v>
      </c>
    </row>
    <row r="5" spans="1:5" ht="15.75">
      <c r="A5" s="315" t="s">
        <v>693</v>
      </c>
      <c r="B5" s="315"/>
      <c r="C5" s="315"/>
      <c r="D5" s="315"/>
      <c r="E5" s="315"/>
    </row>
    <row r="6" spans="1:5" ht="15.75">
      <c r="A6" s="315" t="s">
        <v>528</v>
      </c>
      <c r="B6" s="315"/>
      <c r="C6" s="315"/>
      <c r="D6" s="315"/>
      <c r="E6" s="315"/>
    </row>
    <row r="7" spans="1:5" ht="15.75">
      <c r="A7" s="315" t="s">
        <v>529</v>
      </c>
      <c r="B7" s="315"/>
      <c r="C7" s="315"/>
      <c r="D7" s="315"/>
      <c r="E7" s="315"/>
    </row>
    <row r="8" spans="1:5" ht="12" customHeight="1">
      <c r="A8" s="3"/>
      <c r="B8" s="3"/>
      <c r="C8" s="74"/>
    </row>
    <row r="9" spans="1:5" ht="26.25">
      <c r="A9" s="316" t="s">
        <v>28</v>
      </c>
      <c r="B9" s="318" t="s">
        <v>35</v>
      </c>
      <c r="C9" s="75" t="s">
        <v>561</v>
      </c>
      <c r="D9" s="75" t="s">
        <v>943</v>
      </c>
      <c r="E9" s="75" t="s">
        <v>621</v>
      </c>
    </row>
    <row r="10" spans="1:5">
      <c r="A10" s="317"/>
      <c r="B10" s="319"/>
      <c r="C10" s="76" t="s">
        <v>560</v>
      </c>
      <c r="D10" s="76" t="s">
        <v>560</v>
      </c>
      <c r="E10" s="76" t="s">
        <v>560</v>
      </c>
    </row>
    <row r="11" spans="1:5" s="5" customFormat="1" ht="12.75">
      <c r="A11" s="82" t="s">
        <v>33</v>
      </c>
      <c r="B11" s="83" t="s">
        <v>194</v>
      </c>
      <c r="C11" s="212">
        <v>478036</v>
      </c>
      <c r="D11" s="212">
        <v>229792</v>
      </c>
      <c r="E11" s="212">
        <v>707828</v>
      </c>
    </row>
    <row r="12" spans="1:5" s="5" customFormat="1" ht="12.75">
      <c r="A12" s="84" t="s">
        <v>498</v>
      </c>
      <c r="B12" s="84" t="s">
        <v>497</v>
      </c>
      <c r="C12" s="84" t="s">
        <v>499</v>
      </c>
      <c r="D12" s="84" t="s">
        <v>619</v>
      </c>
      <c r="E12" s="84" t="s">
        <v>620</v>
      </c>
    </row>
    <row r="13" spans="1:5" s="5" customFormat="1" ht="12.75">
      <c r="A13" s="83" t="s">
        <v>694</v>
      </c>
      <c r="B13" s="83" t="s">
        <v>695</v>
      </c>
      <c r="C13" s="212">
        <v>478036</v>
      </c>
      <c r="D13" s="212">
        <v>229792</v>
      </c>
      <c r="E13" s="212">
        <v>707828</v>
      </c>
    </row>
    <row r="14" spans="1:5" s="5" customFormat="1" ht="12.75">
      <c r="A14" s="83" t="s">
        <v>704</v>
      </c>
      <c r="B14" s="83" t="s">
        <v>705</v>
      </c>
      <c r="C14" s="212">
        <v>0</v>
      </c>
      <c r="D14" s="212">
        <v>0</v>
      </c>
      <c r="E14" s="212">
        <v>0</v>
      </c>
    </row>
    <row r="15" spans="1:5" s="5" customFormat="1" ht="25.5">
      <c r="A15" s="85" t="s">
        <v>706</v>
      </c>
      <c r="B15" s="85" t="s">
        <v>707</v>
      </c>
      <c r="C15" s="213">
        <v>0</v>
      </c>
      <c r="D15" s="213">
        <v>0</v>
      </c>
      <c r="E15" s="213">
        <v>0</v>
      </c>
    </row>
    <row r="16" spans="1:5" s="5" customFormat="1" ht="12.75">
      <c r="A16" s="83" t="s">
        <v>696</v>
      </c>
      <c r="B16" s="83" t="s">
        <v>697</v>
      </c>
      <c r="C16" s="212">
        <v>7969</v>
      </c>
      <c r="D16" s="212">
        <v>63800</v>
      </c>
      <c r="E16" s="212">
        <v>71769</v>
      </c>
    </row>
    <row r="17" spans="1:5" s="5" customFormat="1" ht="12.75">
      <c r="A17" s="85" t="s">
        <v>698</v>
      </c>
      <c r="B17" s="85" t="s">
        <v>699</v>
      </c>
      <c r="C17" s="213">
        <v>7969</v>
      </c>
      <c r="D17" s="213">
        <v>63800</v>
      </c>
      <c r="E17" s="213">
        <v>71769</v>
      </c>
    </row>
    <row r="18" spans="1:5" s="5" customFormat="1" ht="12.75">
      <c r="A18" s="83" t="s">
        <v>700</v>
      </c>
      <c r="B18" s="83" t="s">
        <v>701</v>
      </c>
      <c r="C18" s="212">
        <v>470067</v>
      </c>
      <c r="D18" s="212">
        <v>165992</v>
      </c>
      <c r="E18" s="212">
        <v>636059</v>
      </c>
    </row>
    <row r="19" spans="1:5" s="5" customFormat="1" ht="12.75">
      <c r="A19" s="85" t="s">
        <v>702</v>
      </c>
      <c r="B19" s="85" t="s">
        <v>703</v>
      </c>
      <c r="C19" s="213">
        <v>470067</v>
      </c>
      <c r="D19" s="213">
        <v>165992</v>
      </c>
      <c r="E19" s="213">
        <v>636059</v>
      </c>
    </row>
    <row r="20" spans="1:5" s="5" customFormat="1" ht="12.75">
      <c r="A20" s="25"/>
      <c r="B20" s="25"/>
      <c r="C20" s="25"/>
      <c r="D20" s="25"/>
      <c r="E20" s="25"/>
    </row>
    <row r="21" spans="1:5" s="5" customFormat="1" ht="12.75">
      <c r="A21" s="82" t="s">
        <v>29</v>
      </c>
      <c r="B21" s="83" t="s">
        <v>194</v>
      </c>
      <c r="C21" s="212">
        <v>565569</v>
      </c>
      <c r="D21" s="212">
        <v>229792</v>
      </c>
      <c r="E21" s="212">
        <v>795361</v>
      </c>
    </row>
    <row r="22" spans="1:5" s="5" customFormat="1" ht="12.75">
      <c r="A22" s="84" t="s">
        <v>498</v>
      </c>
      <c r="B22" s="84" t="s">
        <v>497</v>
      </c>
      <c r="C22" s="84" t="s">
        <v>499</v>
      </c>
      <c r="D22" s="84" t="s">
        <v>619</v>
      </c>
      <c r="E22" s="84" t="s">
        <v>620</v>
      </c>
    </row>
    <row r="23" spans="1:5" s="5" customFormat="1" ht="12.75">
      <c r="A23" s="312" t="s">
        <v>324</v>
      </c>
      <c r="B23" s="313"/>
      <c r="C23" s="313"/>
      <c r="D23" s="313"/>
      <c r="E23" s="314"/>
    </row>
    <row r="24" spans="1:5" s="5" customFormat="1" ht="12.75">
      <c r="A24" s="83" t="s">
        <v>326</v>
      </c>
      <c r="B24" s="83" t="s">
        <v>325</v>
      </c>
      <c r="C24" s="212">
        <v>450</v>
      </c>
      <c r="D24" s="212">
        <v>0</v>
      </c>
      <c r="E24" s="212">
        <v>450</v>
      </c>
    </row>
    <row r="25" spans="1:5" s="5" customFormat="1" ht="12.75">
      <c r="A25" s="83" t="s">
        <v>328</v>
      </c>
      <c r="B25" s="83" t="s">
        <v>327</v>
      </c>
      <c r="C25" s="212">
        <v>1217</v>
      </c>
      <c r="D25" s="212">
        <v>0</v>
      </c>
      <c r="E25" s="212">
        <v>1217</v>
      </c>
    </row>
    <row r="26" spans="1:5" s="5" customFormat="1" ht="12.75">
      <c r="A26" s="83" t="s">
        <v>330</v>
      </c>
      <c r="B26" s="83" t="s">
        <v>329</v>
      </c>
      <c r="C26" s="212">
        <v>0</v>
      </c>
      <c r="D26" s="212">
        <v>9138</v>
      </c>
      <c r="E26" s="212">
        <v>9138</v>
      </c>
    </row>
    <row r="27" spans="1:5" s="5" customFormat="1" ht="12.75">
      <c r="A27" s="83" t="s">
        <v>334</v>
      </c>
      <c r="B27" s="83" t="s">
        <v>333</v>
      </c>
      <c r="C27" s="212">
        <v>900</v>
      </c>
      <c r="D27" s="212">
        <v>0</v>
      </c>
      <c r="E27" s="212">
        <v>900</v>
      </c>
    </row>
    <row r="28" spans="1:5" s="5" customFormat="1" ht="12.75">
      <c r="A28" s="83" t="s">
        <v>338</v>
      </c>
      <c r="B28" s="83" t="s">
        <v>337</v>
      </c>
      <c r="C28" s="212">
        <v>556890</v>
      </c>
      <c r="D28" s="212">
        <v>60000</v>
      </c>
      <c r="E28" s="212">
        <v>616890</v>
      </c>
    </row>
    <row r="29" spans="1:5" s="5" customFormat="1" ht="12.75">
      <c r="A29" s="83" t="s">
        <v>340</v>
      </c>
      <c r="B29" s="83" t="s">
        <v>339</v>
      </c>
      <c r="C29" s="212">
        <v>6042</v>
      </c>
      <c r="D29" s="212">
        <v>160604</v>
      </c>
      <c r="E29" s="212">
        <v>166646</v>
      </c>
    </row>
    <row r="30" spans="1:5" s="5" customFormat="1" ht="12.75">
      <c r="A30" s="83" t="s">
        <v>342</v>
      </c>
      <c r="B30" s="83" t="s">
        <v>341</v>
      </c>
      <c r="C30" s="212">
        <v>70</v>
      </c>
      <c r="D30" s="212">
        <v>50</v>
      </c>
      <c r="E30" s="212">
        <v>120</v>
      </c>
    </row>
    <row r="31" spans="1:5" s="5" customFormat="1" ht="12.75">
      <c r="A31" s="312" t="s">
        <v>343</v>
      </c>
      <c r="B31" s="313"/>
      <c r="C31" s="313"/>
      <c r="D31" s="313"/>
      <c r="E31" s="314"/>
    </row>
    <row r="32" spans="1:5" s="5" customFormat="1" ht="12.75">
      <c r="A32" s="83" t="s">
        <v>0</v>
      </c>
      <c r="B32" s="83" t="s">
        <v>344</v>
      </c>
      <c r="C32" s="212">
        <v>10430</v>
      </c>
      <c r="D32" s="212">
        <v>1585</v>
      </c>
      <c r="E32" s="212">
        <v>12015</v>
      </c>
    </row>
    <row r="33" spans="1:5" s="5" customFormat="1" ht="12.75">
      <c r="A33" s="83" t="s">
        <v>346</v>
      </c>
      <c r="B33" s="83" t="s">
        <v>345</v>
      </c>
      <c r="C33" s="212">
        <v>7600</v>
      </c>
      <c r="D33" s="212">
        <v>1282</v>
      </c>
      <c r="E33" s="212">
        <v>8882</v>
      </c>
    </row>
    <row r="34" spans="1:5" s="5" customFormat="1" ht="25.5">
      <c r="A34" s="85" t="s">
        <v>352</v>
      </c>
      <c r="B34" s="85" t="s">
        <v>351</v>
      </c>
      <c r="C34" s="213">
        <v>7600</v>
      </c>
      <c r="D34" s="213">
        <v>1282</v>
      </c>
      <c r="E34" s="213">
        <v>8882</v>
      </c>
    </row>
    <row r="35" spans="1:5" s="5" customFormat="1" ht="25.5">
      <c r="A35" s="83" t="s">
        <v>354</v>
      </c>
      <c r="B35" s="83" t="s">
        <v>353</v>
      </c>
      <c r="C35" s="212">
        <v>2830</v>
      </c>
      <c r="D35" s="212">
        <v>303</v>
      </c>
      <c r="E35" s="212">
        <v>3133</v>
      </c>
    </row>
    <row r="36" spans="1:5" s="5" customFormat="1" ht="12.75">
      <c r="A36" s="85" t="s">
        <v>356</v>
      </c>
      <c r="B36" s="85" t="s">
        <v>355</v>
      </c>
      <c r="C36" s="213">
        <v>2830</v>
      </c>
      <c r="D36" s="213">
        <v>303</v>
      </c>
      <c r="E36" s="213">
        <v>3133</v>
      </c>
    </row>
    <row r="37" spans="1:5" s="5" customFormat="1" ht="12.75">
      <c r="A37" s="83" t="s">
        <v>1</v>
      </c>
      <c r="B37" s="83" t="s">
        <v>359</v>
      </c>
      <c r="C37" s="212">
        <v>331471</v>
      </c>
      <c r="D37" s="212">
        <v>-51897</v>
      </c>
      <c r="E37" s="212">
        <v>279574</v>
      </c>
    </row>
    <row r="38" spans="1:5" s="5" customFormat="1" ht="12.75">
      <c r="A38" s="83" t="s">
        <v>367</v>
      </c>
      <c r="B38" s="83" t="s">
        <v>366</v>
      </c>
      <c r="C38" s="212">
        <v>325158</v>
      </c>
      <c r="D38" s="212">
        <v>-56998</v>
      </c>
      <c r="E38" s="212">
        <v>268160</v>
      </c>
    </row>
    <row r="39" spans="1:5" s="5" customFormat="1" ht="12.75">
      <c r="A39" s="85" t="s">
        <v>373</v>
      </c>
      <c r="B39" s="85" t="s">
        <v>372</v>
      </c>
      <c r="C39" s="213">
        <v>10448</v>
      </c>
      <c r="D39" s="213">
        <v>-1981</v>
      </c>
      <c r="E39" s="213">
        <v>8467</v>
      </c>
    </row>
    <row r="40" spans="1:5" s="5" customFormat="1" ht="12.75">
      <c r="A40" s="85" t="s">
        <v>375</v>
      </c>
      <c r="B40" s="85" t="s">
        <v>374</v>
      </c>
      <c r="C40" s="213">
        <v>314710</v>
      </c>
      <c r="D40" s="213">
        <v>-55017</v>
      </c>
      <c r="E40" s="213">
        <v>259693</v>
      </c>
    </row>
    <row r="41" spans="1:5" s="5" customFormat="1" ht="25.5">
      <c r="A41" s="83" t="s">
        <v>385</v>
      </c>
      <c r="B41" s="83" t="s">
        <v>384</v>
      </c>
      <c r="C41" s="212">
        <v>6313</v>
      </c>
      <c r="D41" s="212">
        <v>5101</v>
      </c>
      <c r="E41" s="212">
        <v>11414</v>
      </c>
    </row>
    <row r="42" spans="1:5" s="5" customFormat="1" ht="12.75">
      <c r="A42" s="85" t="s">
        <v>387</v>
      </c>
      <c r="B42" s="85" t="s">
        <v>386</v>
      </c>
      <c r="C42" s="213">
        <v>1504</v>
      </c>
      <c r="D42" s="213">
        <v>1584</v>
      </c>
      <c r="E42" s="213">
        <v>3088</v>
      </c>
    </row>
    <row r="43" spans="1:5" s="5" customFormat="1" ht="12.75">
      <c r="A43" s="85" t="s">
        <v>393</v>
      </c>
      <c r="B43" s="85" t="s">
        <v>392</v>
      </c>
      <c r="C43" s="213">
        <v>127</v>
      </c>
      <c r="D43" s="213">
        <v>309</v>
      </c>
      <c r="E43" s="213">
        <v>436</v>
      </c>
    </row>
    <row r="44" spans="1:5" s="5" customFormat="1" ht="25.5">
      <c r="A44" s="85" t="s">
        <v>395</v>
      </c>
      <c r="B44" s="85" t="s">
        <v>394</v>
      </c>
      <c r="C44" s="213">
        <v>4612</v>
      </c>
      <c r="D44" s="213">
        <v>3208</v>
      </c>
      <c r="E44" s="213">
        <v>7820</v>
      </c>
    </row>
    <row r="45" spans="1:5" s="5" customFormat="1" ht="12.75">
      <c r="A45" s="85" t="s">
        <v>397</v>
      </c>
      <c r="B45" s="85" t="s">
        <v>396</v>
      </c>
      <c r="C45" s="213">
        <v>70</v>
      </c>
      <c r="D45" s="213">
        <v>0</v>
      </c>
      <c r="E45" s="213">
        <v>70</v>
      </c>
    </row>
    <row r="46" spans="1:5" s="5" customFormat="1" ht="12.75">
      <c r="A46" s="83" t="s">
        <v>2</v>
      </c>
      <c r="B46" s="83" t="s">
        <v>426</v>
      </c>
      <c r="C46" s="212">
        <v>223668</v>
      </c>
      <c r="D46" s="212">
        <v>280104</v>
      </c>
      <c r="E46" s="212">
        <v>503772</v>
      </c>
    </row>
    <row r="47" spans="1:5" s="5" customFormat="1" ht="12.75">
      <c r="A47" s="83" t="s">
        <v>436</v>
      </c>
      <c r="B47" s="83" t="s">
        <v>435</v>
      </c>
      <c r="C47" s="212">
        <v>223668</v>
      </c>
      <c r="D47" s="212">
        <v>280104</v>
      </c>
      <c r="E47" s="212">
        <v>503772</v>
      </c>
    </row>
    <row r="48" spans="1:5" s="5" customFormat="1" ht="12.75">
      <c r="A48" s="85" t="s">
        <v>442</v>
      </c>
      <c r="B48" s="85" t="s">
        <v>441</v>
      </c>
      <c r="C48" s="213">
        <v>5629</v>
      </c>
      <c r="D48" s="213">
        <v>3125</v>
      </c>
      <c r="E48" s="213">
        <v>8754</v>
      </c>
    </row>
    <row r="49" spans="1:5" s="5" customFormat="1" ht="12.75">
      <c r="A49" s="85" t="s">
        <v>444</v>
      </c>
      <c r="B49" s="85" t="s">
        <v>443</v>
      </c>
      <c r="C49" s="213">
        <v>150900</v>
      </c>
      <c r="D49" s="213">
        <v>9137</v>
      </c>
      <c r="E49" s="213">
        <v>160037</v>
      </c>
    </row>
    <row r="50" spans="1:5" s="5" customFormat="1" ht="12.75">
      <c r="A50" s="85" t="s">
        <v>446</v>
      </c>
      <c r="B50" s="85" t="s">
        <v>445</v>
      </c>
      <c r="C50" s="213">
        <v>67139</v>
      </c>
      <c r="D50" s="213">
        <v>267116</v>
      </c>
      <c r="E50" s="213">
        <v>334255</v>
      </c>
    </row>
    <row r="51" spans="1:5" s="5" customFormat="1" ht="12.75">
      <c r="A51" s="85" t="s">
        <v>448</v>
      </c>
      <c r="B51" s="85" t="s">
        <v>447</v>
      </c>
      <c r="C51" s="213">
        <v>0</v>
      </c>
      <c r="D51" s="213">
        <v>726</v>
      </c>
      <c r="E51" s="213">
        <v>726</v>
      </c>
    </row>
    <row r="52" spans="1:5" s="5" customFormat="1" ht="12.75">
      <c r="A52" s="25"/>
      <c r="B52" s="25"/>
      <c r="C52" s="25"/>
      <c r="D52" s="25"/>
      <c r="E52" s="25"/>
    </row>
    <row r="53" spans="1:5" s="5" customFormat="1" ht="12.75">
      <c r="A53" s="82" t="s">
        <v>495</v>
      </c>
      <c r="B53" s="83" t="s">
        <v>194</v>
      </c>
      <c r="C53" s="212">
        <v>-87533</v>
      </c>
      <c r="D53" s="212">
        <v>0</v>
      </c>
      <c r="E53" s="212">
        <v>-87533</v>
      </c>
    </row>
    <row r="54" spans="1:5" s="5" customFormat="1" ht="12.75">
      <c r="A54" s="25"/>
      <c r="B54" s="25"/>
      <c r="C54" s="25"/>
      <c r="D54" s="25"/>
      <c r="E54" s="25"/>
    </row>
    <row r="55" spans="1:5" s="5" customFormat="1" ht="12.75">
      <c r="A55" s="82" t="s">
        <v>496</v>
      </c>
      <c r="B55" s="83" t="s">
        <v>194</v>
      </c>
      <c r="C55" s="212">
        <v>87533</v>
      </c>
      <c r="D55" s="212">
        <v>0</v>
      </c>
      <c r="E55" s="212">
        <v>87533</v>
      </c>
    </row>
    <row r="56" spans="1:5" s="5" customFormat="1" ht="12.75">
      <c r="A56" s="84" t="s">
        <v>498</v>
      </c>
      <c r="B56" s="84" t="s">
        <v>497</v>
      </c>
      <c r="C56" s="84" t="s">
        <v>499</v>
      </c>
      <c r="D56" s="84" t="s">
        <v>619</v>
      </c>
      <c r="E56" s="84" t="s">
        <v>620</v>
      </c>
    </row>
    <row r="57" spans="1:5" s="5" customFormat="1" ht="12.75">
      <c r="A57" s="83" t="s">
        <v>34</v>
      </c>
      <c r="B57" s="83" t="s">
        <v>500</v>
      </c>
      <c r="C57" s="212">
        <v>87533</v>
      </c>
      <c r="D57" s="212">
        <v>0</v>
      </c>
      <c r="E57" s="212">
        <v>87533</v>
      </c>
    </row>
    <row r="58" spans="1:5">
      <c r="A58" s="83" t="s">
        <v>506</v>
      </c>
      <c r="B58" s="83" t="s">
        <v>505</v>
      </c>
      <c r="C58" s="212">
        <v>87533</v>
      </c>
      <c r="D58" s="212">
        <v>0</v>
      </c>
      <c r="E58" s="212">
        <v>87533</v>
      </c>
    </row>
    <row r="59" spans="1:5">
      <c r="A59" s="85" t="s">
        <v>508</v>
      </c>
      <c r="B59" s="85" t="s">
        <v>507</v>
      </c>
      <c r="C59" s="213">
        <v>87533</v>
      </c>
      <c r="D59" s="213">
        <v>0</v>
      </c>
      <c r="E59" s="213">
        <v>87533</v>
      </c>
    </row>
    <row r="61" spans="1:5">
      <c r="A61" s="320" t="s">
        <v>845</v>
      </c>
      <c r="B61" s="320"/>
      <c r="C61" s="320"/>
      <c r="D61" s="320"/>
      <c r="E61" s="320"/>
    </row>
  </sheetData>
  <mergeCells count="8">
    <mergeCell ref="A31:E31"/>
    <mergeCell ref="A61:E61"/>
    <mergeCell ref="A5:E5"/>
    <mergeCell ref="A6:E6"/>
    <mergeCell ref="A7:E7"/>
    <mergeCell ref="A9:A10"/>
    <mergeCell ref="B9:B10"/>
    <mergeCell ref="A23:E23"/>
  </mergeCells>
  <pageMargins left="0.70866141732283505" right="0.31496062992126" top="0.74803149606299202" bottom="0.55118110236220497" header="0.31496062992126" footer="0.31496062992126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8EB7A-46BA-49D1-9320-BC08BA6B5C90}">
  <sheetPr>
    <tabColor theme="4" tint="0.79992065187536243"/>
  </sheetPr>
  <dimension ref="A1:E57"/>
  <sheetViews>
    <sheetView view="pageBreakPreview" zoomScaleNormal="100" zoomScaleSheetLayoutView="100" workbookViewId="0">
      <pane ySplit="12" topLeftCell="A13" activePane="bottomLeft" state="frozen"/>
      <selection activeCell="O184" sqref="O184"/>
      <selection pane="bottomLeft" activeCell="D12" sqref="D12"/>
    </sheetView>
  </sheetViews>
  <sheetFormatPr defaultColWidth="8.85546875" defaultRowHeight="15"/>
  <cols>
    <col min="1" max="1" width="63.85546875" style="2" customWidth="1"/>
    <col min="2" max="2" width="14.7109375" style="2" customWidth="1"/>
    <col min="3" max="5" width="12.28515625" style="72" customWidth="1"/>
    <col min="6" max="16384" width="8.85546875" style="2"/>
  </cols>
  <sheetData>
    <row r="1" spans="1:5">
      <c r="E1" s="73" t="s">
        <v>692</v>
      </c>
    </row>
    <row r="2" spans="1:5">
      <c r="E2" s="73" t="s">
        <v>644</v>
      </c>
    </row>
    <row r="3" spans="1:5">
      <c r="E3" s="73" t="s">
        <v>13</v>
      </c>
    </row>
    <row r="5" spans="1:5" ht="15.75">
      <c r="A5" s="315" t="s">
        <v>693</v>
      </c>
      <c r="B5" s="315"/>
      <c r="C5" s="315"/>
      <c r="D5" s="315"/>
      <c r="E5" s="315"/>
    </row>
    <row r="6" spans="1:5" ht="15.75">
      <c r="A6" s="315" t="s">
        <v>528</v>
      </c>
      <c r="B6" s="315"/>
      <c r="C6" s="315"/>
      <c r="D6" s="315"/>
      <c r="E6" s="315"/>
    </row>
    <row r="7" spans="1:5" ht="15.75">
      <c r="A7" s="315" t="s">
        <v>529</v>
      </c>
      <c r="B7" s="315"/>
      <c r="C7" s="315"/>
      <c r="D7" s="315"/>
      <c r="E7" s="315"/>
    </row>
    <row r="8" spans="1:5" ht="12" customHeight="1">
      <c r="A8" s="3"/>
      <c r="B8" s="3"/>
      <c r="C8" s="74"/>
    </row>
    <row r="9" spans="1:5" ht="26.25">
      <c r="A9" s="316" t="s">
        <v>28</v>
      </c>
      <c r="B9" s="318" t="s">
        <v>35</v>
      </c>
      <c r="C9" s="75" t="s">
        <v>561</v>
      </c>
      <c r="D9" s="75" t="s">
        <v>840</v>
      </c>
      <c r="E9" s="75" t="s">
        <v>621</v>
      </c>
    </row>
    <row r="10" spans="1:5">
      <c r="A10" s="317"/>
      <c r="B10" s="319"/>
      <c r="C10" s="76" t="s">
        <v>560</v>
      </c>
      <c r="D10" s="76" t="s">
        <v>560</v>
      </c>
      <c r="E10" s="76" t="s">
        <v>560</v>
      </c>
    </row>
    <row r="11" spans="1:5" s="5" customFormat="1" ht="12.75">
      <c r="A11" s="82" t="s">
        <v>33</v>
      </c>
      <c r="B11" s="83" t="s">
        <v>194</v>
      </c>
      <c r="C11" s="86">
        <v>5826</v>
      </c>
      <c r="D11" s="86">
        <v>472210</v>
      </c>
      <c r="E11" s="86">
        <v>478036</v>
      </c>
    </row>
    <row r="12" spans="1:5" s="5" customFormat="1" ht="12.75">
      <c r="A12" s="84" t="s">
        <v>498</v>
      </c>
      <c r="B12" s="84" t="s">
        <v>497</v>
      </c>
      <c r="C12" s="87" t="s">
        <v>499</v>
      </c>
      <c r="D12" s="87" t="s">
        <v>619</v>
      </c>
      <c r="E12" s="87" t="s">
        <v>620</v>
      </c>
    </row>
    <row r="13" spans="1:5" s="5" customFormat="1" ht="12.75">
      <c r="A13" s="83" t="s">
        <v>694</v>
      </c>
      <c r="B13" s="83" t="s">
        <v>695</v>
      </c>
      <c r="C13" s="86">
        <v>5826</v>
      </c>
      <c r="D13" s="86">
        <v>472210</v>
      </c>
      <c r="E13" s="86">
        <v>478036</v>
      </c>
    </row>
    <row r="14" spans="1:5" s="5" customFormat="1" ht="12.75">
      <c r="A14" s="83" t="s">
        <v>704</v>
      </c>
      <c r="B14" s="83" t="s">
        <v>705</v>
      </c>
      <c r="C14" s="86">
        <v>0</v>
      </c>
      <c r="D14" s="86">
        <v>0</v>
      </c>
      <c r="E14" s="86">
        <v>0</v>
      </c>
    </row>
    <row r="15" spans="1:5" s="5" customFormat="1" ht="25.5">
      <c r="A15" s="85" t="s">
        <v>706</v>
      </c>
      <c r="B15" s="85" t="s">
        <v>707</v>
      </c>
      <c r="C15" s="88">
        <v>0</v>
      </c>
      <c r="D15" s="88">
        <v>0</v>
      </c>
      <c r="E15" s="88">
        <v>0</v>
      </c>
    </row>
    <row r="16" spans="1:5" s="5" customFormat="1" ht="12.75">
      <c r="A16" s="83" t="s">
        <v>696</v>
      </c>
      <c r="B16" s="83" t="s">
        <v>697</v>
      </c>
      <c r="C16" s="86">
        <v>650</v>
      </c>
      <c r="D16" s="86">
        <v>7319</v>
      </c>
      <c r="E16" s="86">
        <v>7969</v>
      </c>
    </row>
    <row r="17" spans="1:5" s="5" customFormat="1" ht="12.75">
      <c r="A17" s="85" t="s">
        <v>698</v>
      </c>
      <c r="B17" s="85" t="s">
        <v>699</v>
      </c>
      <c r="C17" s="88">
        <v>650</v>
      </c>
      <c r="D17" s="88">
        <v>7319</v>
      </c>
      <c r="E17" s="88">
        <v>7969</v>
      </c>
    </row>
    <row r="18" spans="1:5" s="5" customFormat="1" ht="12.75">
      <c r="A18" s="83" t="s">
        <v>700</v>
      </c>
      <c r="B18" s="83" t="s">
        <v>701</v>
      </c>
      <c r="C18" s="86">
        <v>5176</v>
      </c>
      <c r="D18" s="86">
        <v>464891</v>
      </c>
      <c r="E18" s="86">
        <v>470067</v>
      </c>
    </row>
    <row r="19" spans="1:5" s="5" customFormat="1" ht="12.75">
      <c r="A19" s="85" t="s">
        <v>702</v>
      </c>
      <c r="B19" s="85" t="s">
        <v>703</v>
      </c>
      <c r="C19" s="88">
        <v>5176</v>
      </c>
      <c r="D19" s="88">
        <v>464891</v>
      </c>
      <c r="E19" s="88">
        <v>470067</v>
      </c>
    </row>
    <row r="20" spans="1:5" s="5" customFormat="1" ht="12.75">
      <c r="A20" s="25"/>
      <c r="B20" s="25"/>
      <c r="C20" s="77"/>
      <c r="D20" s="77"/>
      <c r="E20" s="77"/>
    </row>
    <row r="21" spans="1:5" s="5" customFormat="1" ht="12.75">
      <c r="A21" s="82" t="s">
        <v>29</v>
      </c>
      <c r="B21" s="83" t="s">
        <v>194</v>
      </c>
      <c r="C21" s="86">
        <v>93359</v>
      </c>
      <c r="D21" s="86">
        <v>472210</v>
      </c>
      <c r="E21" s="86">
        <v>565569</v>
      </c>
    </row>
    <row r="22" spans="1:5" s="5" customFormat="1" ht="12.75">
      <c r="A22" s="84" t="s">
        <v>498</v>
      </c>
      <c r="B22" s="84" t="s">
        <v>497</v>
      </c>
      <c r="C22" s="87" t="s">
        <v>499</v>
      </c>
      <c r="D22" s="87" t="s">
        <v>619</v>
      </c>
      <c r="E22" s="87" t="s">
        <v>620</v>
      </c>
    </row>
    <row r="23" spans="1:5" s="5" customFormat="1" ht="12.75">
      <c r="A23" s="312" t="s">
        <v>324</v>
      </c>
      <c r="B23" s="313"/>
      <c r="C23" s="313"/>
      <c r="D23" s="313"/>
      <c r="E23" s="314"/>
    </row>
    <row r="24" spans="1:5" s="5" customFormat="1" ht="12.75">
      <c r="A24" s="83" t="s">
        <v>326</v>
      </c>
      <c r="B24" s="83" t="s">
        <v>325</v>
      </c>
      <c r="C24" s="86">
        <v>100</v>
      </c>
      <c r="D24" s="86">
        <v>350</v>
      </c>
      <c r="E24" s="86">
        <v>450</v>
      </c>
    </row>
    <row r="25" spans="1:5" s="5" customFormat="1" ht="12.75">
      <c r="A25" s="83" t="s">
        <v>328</v>
      </c>
      <c r="B25" s="83" t="s">
        <v>327</v>
      </c>
      <c r="C25" s="86">
        <v>1217</v>
      </c>
      <c r="D25" s="86">
        <v>0</v>
      </c>
      <c r="E25" s="86">
        <v>1217</v>
      </c>
    </row>
    <row r="26" spans="1:5" s="5" customFormat="1" ht="12.75">
      <c r="A26" s="83" t="s">
        <v>334</v>
      </c>
      <c r="B26" s="83" t="s">
        <v>333</v>
      </c>
      <c r="C26" s="86">
        <v>750</v>
      </c>
      <c r="D26" s="86">
        <v>150</v>
      </c>
      <c r="E26" s="86">
        <v>900</v>
      </c>
    </row>
    <row r="27" spans="1:5" s="5" customFormat="1" ht="12.75">
      <c r="A27" s="83" t="s">
        <v>338</v>
      </c>
      <c r="B27" s="83" t="s">
        <v>337</v>
      </c>
      <c r="C27" s="86">
        <v>85908</v>
      </c>
      <c r="D27" s="86">
        <v>470982</v>
      </c>
      <c r="E27" s="86">
        <v>556890</v>
      </c>
    </row>
    <row r="28" spans="1:5" s="5" customFormat="1" ht="12.75">
      <c r="A28" s="83" t="s">
        <v>340</v>
      </c>
      <c r="B28" s="83" t="s">
        <v>339</v>
      </c>
      <c r="C28" s="86">
        <v>5384</v>
      </c>
      <c r="D28" s="86">
        <v>658</v>
      </c>
      <c r="E28" s="86">
        <v>6042</v>
      </c>
    </row>
    <row r="29" spans="1:5" s="5" customFormat="1" ht="12.75">
      <c r="A29" s="83" t="s">
        <v>342</v>
      </c>
      <c r="B29" s="83" t="s">
        <v>341</v>
      </c>
      <c r="C29" s="86">
        <v>0</v>
      </c>
      <c r="D29" s="86">
        <v>70</v>
      </c>
      <c r="E29" s="86">
        <v>70</v>
      </c>
    </row>
    <row r="30" spans="1:5" s="5" customFormat="1" ht="12.75">
      <c r="A30" s="312" t="s">
        <v>343</v>
      </c>
      <c r="B30" s="313"/>
      <c r="C30" s="313"/>
      <c r="D30" s="313"/>
      <c r="E30" s="314"/>
    </row>
    <row r="31" spans="1:5" s="5" customFormat="1" ht="12.75">
      <c r="A31" s="83" t="s">
        <v>0</v>
      </c>
      <c r="B31" s="83" t="s">
        <v>344</v>
      </c>
      <c r="C31" s="86">
        <v>14830</v>
      </c>
      <c r="D31" s="86">
        <v>-4400</v>
      </c>
      <c r="E31" s="86">
        <v>10430</v>
      </c>
    </row>
    <row r="32" spans="1:5" s="5" customFormat="1" ht="12.75">
      <c r="A32" s="83" t="s">
        <v>346</v>
      </c>
      <c r="B32" s="83" t="s">
        <v>345</v>
      </c>
      <c r="C32" s="86">
        <v>12000</v>
      </c>
      <c r="D32" s="86">
        <v>-4400</v>
      </c>
      <c r="E32" s="86">
        <v>7600</v>
      </c>
    </row>
    <row r="33" spans="1:5" s="5" customFormat="1" ht="25.5">
      <c r="A33" s="85" t="s">
        <v>352</v>
      </c>
      <c r="B33" s="85" t="s">
        <v>351</v>
      </c>
      <c r="C33" s="88">
        <v>12000</v>
      </c>
      <c r="D33" s="88">
        <v>-4400</v>
      </c>
      <c r="E33" s="88">
        <v>7600</v>
      </c>
    </row>
    <row r="34" spans="1:5" s="5" customFormat="1" ht="25.5">
      <c r="A34" s="83" t="s">
        <v>354</v>
      </c>
      <c r="B34" s="83" t="s">
        <v>353</v>
      </c>
      <c r="C34" s="86">
        <v>2830</v>
      </c>
      <c r="D34" s="86">
        <v>0</v>
      </c>
      <c r="E34" s="86">
        <v>2830</v>
      </c>
    </row>
    <row r="35" spans="1:5" s="5" customFormat="1" ht="12.75">
      <c r="A35" s="85" t="s">
        <v>356</v>
      </c>
      <c r="B35" s="85" t="s">
        <v>355</v>
      </c>
      <c r="C35" s="88">
        <v>2830</v>
      </c>
      <c r="D35" s="88">
        <v>0</v>
      </c>
      <c r="E35" s="88">
        <v>2830</v>
      </c>
    </row>
    <row r="36" spans="1:5" s="5" customFormat="1" ht="12.75">
      <c r="A36" s="83" t="s">
        <v>1</v>
      </c>
      <c r="B36" s="83" t="s">
        <v>359</v>
      </c>
      <c r="C36" s="86">
        <v>14528</v>
      </c>
      <c r="D36" s="86">
        <v>316943</v>
      </c>
      <c r="E36" s="86">
        <v>331471</v>
      </c>
    </row>
    <row r="37" spans="1:5" s="5" customFormat="1" ht="12.75">
      <c r="A37" s="83" t="s">
        <v>367</v>
      </c>
      <c r="B37" s="83" t="s">
        <v>366</v>
      </c>
      <c r="C37" s="86">
        <v>10009</v>
      </c>
      <c r="D37" s="86">
        <v>315149</v>
      </c>
      <c r="E37" s="86">
        <v>325158</v>
      </c>
    </row>
    <row r="38" spans="1:5" s="5" customFormat="1" ht="12.75">
      <c r="A38" s="85" t="s">
        <v>373</v>
      </c>
      <c r="B38" s="85" t="s">
        <v>372</v>
      </c>
      <c r="C38" s="88">
        <v>8206</v>
      </c>
      <c r="D38" s="88">
        <v>2242</v>
      </c>
      <c r="E38" s="88">
        <v>10448</v>
      </c>
    </row>
    <row r="39" spans="1:5" s="5" customFormat="1" ht="12.75">
      <c r="A39" s="85" t="s">
        <v>375</v>
      </c>
      <c r="B39" s="85" t="s">
        <v>374</v>
      </c>
      <c r="C39" s="88">
        <v>1803</v>
      </c>
      <c r="D39" s="88">
        <v>312907</v>
      </c>
      <c r="E39" s="88">
        <v>314710</v>
      </c>
    </row>
    <row r="40" spans="1:5" s="5" customFormat="1" ht="25.5">
      <c r="A40" s="83" t="s">
        <v>385</v>
      </c>
      <c r="B40" s="83" t="s">
        <v>384</v>
      </c>
      <c r="C40" s="86">
        <v>4519</v>
      </c>
      <c r="D40" s="86">
        <v>1794</v>
      </c>
      <c r="E40" s="86">
        <v>6313</v>
      </c>
    </row>
    <row r="41" spans="1:5" s="5" customFormat="1" ht="12.75">
      <c r="A41" s="85" t="s">
        <v>387</v>
      </c>
      <c r="B41" s="85" t="s">
        <v>386</v>
      </c>
      <c r="C41" s="88">
        <v>2107</v>
      </c>
      <c r="D41" s="88">
        <v>-603</v>
      </c>
      <c r="E41" s="88">
        <v>1504</v>
      </c>
    </row>
    <row r="42" spans="1:5" s="5" customFormat="1" ht="12.75">
      <c r="A42" s="85" t="s">
        <v>393</v>
      </c>
      <c r="B42" s="85" t="s">
        <v>392</v>
      </c>
      <c r="C42" s="88">
        <v>0</v>
      </c>
      <c r="D42" s="88">
        <v>127</v>
      </c>
      <c r="E42" s="88">
        <v>127</v>
      </c>
    </row>
    <row r="43" spans="1:5" s="5" customFormat="1" ht="25.5">
      <c r="A43" s="85" t="s">
        <v>395</v>
      </c>
      <c r="B43" s="85" t="s">
        <v>394</v>
      </c>
      <c r="C43" s="88">
        <v>2412</v>
      </c>
      <c r="D43" s="88">
        <v>2200</v>
      </c>
      <c r="E43" s="88">
        <v>4612</v>
      </c>
    </row>
    <row r="44" spans="1:5" s="5" customFormat="1" ht="12.75">
      <c r="A44" s="85" t="s">
        <v>397</v>
      </c>
      <c r="B44" s="85" t="s">
        <v>396</v>
      </c>
      <c r="C44" s="88">
        <v>0</v>
      </c>
      <c r="D44" s="88">
        <v>70</v>
      </c>
      <c r="E44" s="88">
        <v>70</v>
      </c>
    </row>
    <row r="45" spans="1:5" s="5" customFormat="1" ht="12.75">
      <c r="A45" s="83" t="s">
        <v>2</v>
      </c>
      <c r="B45" s="83" t="s">
        <v>426</v>
      </c>
      <c r="C45" s="86">
        <v>64001</v>
      </c>
      <c r="D45" s="86">
        <v>159667</v>
      </c>
      <c r="E45" s="86">
        <v>223668</v>
      </c>
    </row>
    <row r="46" spans="1:5" s="5" customFormat="1" ht="12.75">
      <c r="A46" s="83" t="s">
        <v>436</v>
      </c>
      <c r="B46" s="83" t="s">
        <v>435</v>
      </c>
      <c r="C46" s="86">
        <v>64001</v>
      </c>
      <c r="D46" s="86">
        <v>159667</v>
      </c>
      <c r="E46" s="86">
        <v>223668</v>
      </c>
    </row>
    <row r="47" spans="1:5" s="5" customFormat="1" ht="12.75">
      <c r="A47" s="85" t="s">
        <v>442</v>
      </c>
      <c r="B47" s="85" t="s">
        <v>441</v>
      </c>
      <c r="C47" s="88">
        <v>2613</v>
      </c>
      <c r="D47" s="88">
        <v>3016</v>
      </c>
      <c r="E47" s="88">
        <v>5629</v>
      </c>
    </row>
    <row r="48" spans="1:5" s="5" customFormat="1" ht="12.75">
      <c r="A48" s="85" t="s">
        <v>444</v>
      </c>
      <c r="B48" s="85" t="s">
        <v>443</v>
      </c>
      <c r="C48" s="88">
        <v>750</v>
      </c>
      <c r="D48" s="88">
        <v>150150</v>
      </c>
      <c r="E48" s="88">
        <v>150900</v>
      </c>
    </row>
    <row r="49" spans="1:5" s="5" customFormat="1" ht="12.75">
      <c r="A49" s="85" t="s">
        <v>446</v>
      </c>
      <c r="B49" s="85" t="s">
        <v>445</v>
      </c>
      <c r="C49" s="88">
        <v>60638</v>
      </c>
      <c r="D49" s="88">
        <v>6501</v>
      </c>
      <c r="E49" s="88">
        <v>67139</v>
      </c>
    </row>
    <row r="50" spans="1:5" s="5" customFormat="1" ht="12.75">
      <c r="A50" s="25"/>
      <c r="B50" s="25"/>
      <c r="C50" s="77"/>
      <c r="D50" s="77"/>
      <c r="E50" s="77"/>
    </row>
    <row r="51" spans="1:5" s="5" customFormat="1" ht="12.75">
      <c r="A51" s="82" t="s">
        <v>495</v>
      </c>
      <c r="B51" s="83" t="s">
        <v>194</v>
      </c>
      <c r="C51" s="86">
        <v>-87533</v>
      </c>
      <c r="D51" s="86">
        <v>0</v>
      </c>
      <c r="E51" s="86">
        <v>-87533</v>
      </c>
    </row>
    <row r="52" spans="1:5" s="5" customFormat="1" ht="12.75">
      <c r="A52" s="25"/>
      <c r="B52" s="25"/>
      <c r="C52" s="77"/>
      <c r="D52" s="77"/>
      <c r="E52" s="77"/>
    </row>
    <row r="53" spans="1:5" s="5" customFormat="1" ht="12.75">
      <c r="A53" s="82" t="s">
        <v>496</v>
      </c>
      <c r="B53" s="83" t="s">
        <v>194</v>
      </c>
      <c r="C53" s="86">
        <v>87533</v>
      </c>
      <c r="D53" s="86">
        <v>0</v>
      </c>
      <c r="E53" s="86">
        <v>87533</v>
      </c>
    </row>
    <row r="54" spans="1:5" s="5" customFormat="1" ht="12.75">
      <c r="A54" s="84" t="s">
        <v>498</v>
      </c>
      <c r="B54" s="84" t="s">
        <v>497</v>
      </c>
      <c r="C54" s="87" t="s">
        <v>499</v>
      </c>
      <c r="D54" s="87" t="s">
        <v>619</v>
      </c>
      <c r="E54" s="87" t="s">
        <v>620</v>
      </c>
    </row>
    <row r="55" spans="1:5" s="5" customFormat="1" ht="12.75">
      <c r="A55" s="83" t="s">
        <v>34</v>
      </c>
      <c r="B55" s="83" t="s">
        <v>500</v>
      </c>
      <c r="C55" s="86">
        <v>87533</v>
      </c>
      <c r="D55" s="86">
        <v>0</v>
      </c>
      <c r="E55" s="86">
        <v>87533</v>
      </c>
    </row>
    <row r="56" spans="1:5" s="5" customFormat="1" ht="12.75">
      <c r="A56" s="83" t="s">
        <v>506</v>
      </c>
      <c r="B56" s="83" t="s">
        <v>505</v>
      </c>
      <c r="C56" s="86">
        <v>87533</v>
      </c>
      <c r="D56" s="86">
        <v>0</v>
      </c>
      <c r="E56" s="86">
        <v>87533</v>
      </c>
    </row>
    <row r="57" spans="1:5" s="5" customFormat="1" ht="12.75">
      <c r="A57" s="85" t="s">
        <v>508</v>
      </c>
      <c r="B57" s="85" t="s">
        <v>507</v>
      </c>
      <c r="C57" s="88">
        <v>87533</v>
      </c>
      <c r="D57" s="88">
        <v>0</v>
      </c>
      <c r="E57" s="88">
        <v>87533</v>
      </c>
    </row>
  </sheetData>
  <mergeCells count="7">
    <mergeCell ref="A23:E23"/>
    <mergeCell ref="A30:E30"/>
    <mergeCell ref="A5:E5"/>
    <mergeCell ref="A6:E6"/>
    <mergeCell ref="A7:E7"/>
    <mergeCell ref="A9:A10"/>
    <mergeCell ref="B9:B10"/>
  </mergeCells>
  <pageMargins left="0.70866141732283505" right="0.31496062992126" top="0.74803149606299202" bottom="0.55118110236220497" header="0.31496062992126" footer="0.31496062992126"/>
  <pageSetup paperSize="9" scale="7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AB0E6-866F-45FF-A00C-23137ED09F31}">
  <sheetPr>
    <tabColor theme="4" tint="0.79995117038483843"/>
  </sheetPr>
  <dimension ref="A1:DO201"/>
  <sheetViews>
    <sheetView view="pageBreakPreview" zoomScaleNormal="100" zoomScaleSheetLayoutView="100" workbookViewId="0">
      <pane ySplit="9" topLeftCell="A10" activePane="bottomLeft" state="frozen"/>
      <selection activeCell="M16" sqref="M16"/>
      <selection pane="bottomLeft" activeCell="B24" sqref="B24"/>
    </sheetView>
  </sheetViews>
  <sheetFormatPr defaultRowHeight="12.75"/>
  <cols>
    <col min="1" max="1" width="10.85546875" style="5" customWidth="1"/>
    <col min="2" max="2" width="45.28515625" style="5" customWidth="1"/>
    <col min="3" max="3" width="12.140625" style="5" customWidth="1"/>
    <col min="4" max="10" width="11.42578125" style="5" customWidth="1"/>
    <col min="11" max="11" width="12.7109375" style="5" customWidth="1"/>
    <col min="12" max="12" width="12.85546875" style="5" customWidth="1"/>
    <col min="13" max="171" width="9.140625" style="5"/>
    <col min="172" max="172" width="6.42578125" style="5" customWidth="1"/>
    <col min="173" max="173" width="10.85546875" style="5" customWidth="1"/>
    <col min="174" max="174" width="45.28515625" style="5" customWidth="1"/>
    <col min="175" max="175" width="12.140625" style="5" customWidth="1"/>
    <col min="176" max="176" width="11.42578125" style="5" customWidth="1"/>
    <col min="177" max="177" width="13" style="5" customWidth="1"/>
    <col min="178" max="178" width="15.28515625" style="5" customWidth="1"/>
    <col min="179" max="179" width="11.42578125" style="5" customWidth="1"/>
    <col min="180" max="182" width="11" style="5" customWidth="1"/>
    <col min="183" max="183" width="10.85546875" style="5" customWidth="1"/>
    <col min="184" max="185" width="11.140625" style="5" customWidth="1"/>
    <col min="186" max="186" width="12.140625" style="5" customWidth="1"/>
    <col min="187" max="187" width="12.85546875" style="5" customWidth="1"/>
    <col min="188" max="188" width="10.7109375" style="5" customWidth="1"/>
    <col min="189" max="189" width="10.42578125" style="5" customWidth="1"/>
    <col min="190" max="190" width="10.140625" style="5" customWidth="1"/>
    <col min="191" max="427" width="9.140625" style="5"/>
    <col min="428" max="428" width="6.42578125" style="5" customWidth="1"/>
    <col min="429" max="429" width="10.85546875" style="5" customWidth="1"/>
    <col min="430" max="430" width="45.28515625" style="5" customWidth="1"/>
    <col min="431" max="431" width="12.140625" style="5" customWidth="1"/>
    <col min="432" max="432" width="11.42578125" style="5" customWidth="1"/>
    <col min="433" max="433" width="13" style="5" customWidth="1"/>
    <col min="434" max="434" width="15.28515625" style="5" customWidth="1"/>
    <col min="435" max="435" width="11.42578125" style="5" customWidth="1"/>
    <col min="436" max="438" width="11" style="5" customWidth="1"/>
    <col min="439" max="439" width="10.85546875" style="5" customWidth="1"/>
    <col min="440" max="441" width="11.140625" style="5" customWidth="1"/>
    <col min="442" max="442" width="12.140625" style="5" customWidth="1"/>
    <col min="443" max="443" width="12.85546875" style="5" customWidth="1"/>
    <col min="444" max="444" width="10.7109375" style="5" customWidth="1"/>
    <col min="445" max="445" width="10.42578125" style="5" customWidth="1"/>
    <col min="446" max="446" width="10.140625" style="5" customWidth="1"/>
    <col min="447" max="683" width="9.140625" style="5"/>
    <col min="684" max="684" width="6.42578125" style="5" customWidth="1"/>
    <col min="685" max="685" width="10.85546875" style="5" customWidth="1"/>
    <col min="686" max="686" width="45.28515625" style="5" customWidth="1"/>
    <col min="687" max="687" width="12.140625" style="5" customWidth="1"/>
    <col min="688" max="688" width="11.42578125" style="5" customWidth="1"/>
    <col min="689" max="689" width="13" style="5" customWidth="1"/>
    <col min="690" max="690" width="15.28515625" style="5" customWidth="1"/>
    <col min="691" max="691" width="11.42578125" style="5" customWidth="1"/>
    <col min="692" max="694" width="11" style="5" customWidth="1"/>
    <col min="695" max="695" width="10.85546875" style="5" customWidth="1"/>
    <col min="696" max="697" width="11.140625" style="5" customWidth="1"/>
    <col min="698" max="698" width="12.140625" style="5" customWidth="1"/>
    <col min="699" max="699" width="12.85546875" style="5" customWidth="1"/>
    <col min="700" max="700" width="10.7109375" style="5" customWidth="1"/>
    <col min="701" max="701" width="10.42578125" style="5" customWidth="1"/>
    <col min="702" max="702" width="10.140625" style="5" customWidth="1"/>
    <col min="703" max="939" width="9.140625" style="5"/>
    <col min="940" max="940" width="6.42578125" style="5" customWidth="1"/>
    <col min="941" max="941" width="10.85546875" style="5" customWidth="1"/>
    <col min="942" max="942" width="45.28515625" style="5" customWidth="1"/>
    <col min="943" max="943" width="12.140625" style="5" customWidth="1"/>
    <col min="944" max="944" width="11.42578125" style="5" customWidth="1"/>
    <col min="945" max="945" width="13" style="5" customWidth="1"/>
    <col min="946" max="946" width="15.28515625" style="5" customWidth="1"/>
    <col min="947" max="947" width="11.42578125" style="5" customWidth="1"/>
    <col min="948" max="950" width="11" style="5" customWidth="1"/>
    <col min="951" max="951" width="10.85546875" style="5" customWidth="1"/>
    <col min="952" max="953" width="11.140625" style="5" customWidth="1"/>
    <col min="954" max="954" width="12.140625" style="5" customWidth="1"/>
    <col min="955" max="955" width="12.85546875" style="5" customWidth="1"/>
    <col min="956" max="956" width="10.7109375" style="5" customWidth="1"/>
    <col min="957" max="957" width="10.42578125" style="5" customWidth="1"/>
    <col min="958" max="958" width="10.140625" style="5" customWidth="1"/>
    <col min="959" max="1195" width="9.140625" style="5"/>
    <col min="1196" max="1196" width="6.42578125" style="5" customWidth="1"/>
    <col min="1197" max="1197" width="10.85546875" style="5" customWidth="1"/>
    <col min="1198" max="1198" width="45.28515625" style="5" customWidth="1"/>
    <col min="1199" max="1199" width="12.140625" style="5" customWidth="1"/>
    <col min="1200" max="1200" width="11.42578125" style="5" customWidth="1"/>
    <col min="1201" max="1201" width="13" style="5" customWidth="1"/>
    <col min="1202" max="1202" width="15.28515625" style="5" customWidth="1"/>
    <col min="1203" max="1203" width="11.42578125" style="5" customWidth="1"/>
    <col min="1204" max="1206" width="11" style="5" customWidth="1"/>
    <col min="1207" max="1207" width="10.85546875" style="5" customWidth="1"/>
    <col min="1208" max="1209" width="11.140625" style="5" customWidth="1"/>
    <col min="1210" max="1210" width="12.140625" style="5" customWidth="1"/>
    <col min="1211" max="1211" width="12.85546875" style="5" customWidth="1"/>
    <col min="1212" max="1212" width="10.7109375" style="5" customWidth="1"/>
    <col min="1213" max="1213" width="10.42578125" style="5" customWidth="1"/>
    <col min="1214" max="1214" width="10.140625" style="5" customWidth="1"/>
    <col min="1215" max="1451" width="9.140625" style="5"/>
    <col min="1452" max="1452" width="6.42578125" style="5" customWidth="1"/>
    <col min="1453" max="1453" width="10.85546875" style="5" customWidth="1"/>
    <col min="1454" max="1454" width="45.28515625" style="5" customWidth="1"/>
    <col min="1455" max="1455" width="12.140625" style="5" customWidth="1"/>
    <col min="1456" max="1456" width="11.42578125" style="5" customWidth="1"/>
    <col min="1457" max="1457" width="13" style="5" customWidth="1"/>
    <col min="1458" max="1458" width="15.28515625" style="5" customWidth="1"/>
    <col min="1459" max="1459" width="11.42578125" style="5" customWidth="1"/>
    <col min="1460" max="1462" width="11" style="5" customWidth="1"/>
    <col min="1463" max="1463" width="10.85546875" style="5" customWidth="1"/>
    <col min="1464" max="1465" width="11.140625" style="5" customWidth="1"/>
    <col min="1466" max="1466" width="12.140625" style="5" customWidth="1"/>
    <col min="1467" max="1467" width="12.85546875" style="5" customWidth="1"/>
    <col min="1468" max="1468" width="10.7109375" style="5" customWidth="1"/>
    <col min="1469" max="1469" width="10.42578125" style="5" customWidth="1"/>
    <col min="1470" max="1470" width="10.140625" style="5" customWidth="1"/>
    <col min="1471" max="1707" width="9.140625" style="5"/>
    <col min="1708" max="1708" width="6.42578125" style="5" customWidth="1"/>
    <col min="1709" max="1709" width="10.85546875" style="5" customWidth="1"/>
    <col min="1710" max="1710" width="45.28515625" style="5" customWidth="1"/>
    <col min="1711" max="1711" width="12.140625" style="5" customWidth="1"/>
    <col min="1712" max="1712" width="11.42578125" style="5" customWidth="1"/>
    <col min="1713" max="1713" width="13" style="5" customWidth="1"/>
    <col min="1714" max="1714" width="15.28515625" style="5" customWidth="1"/>
    <col min="1715" max="1715" width="11.42578125" style="5" customWidth="1"/>
    <col min="1716" max="1718" width="11" style="5" customWidth="1"/>
    <col min="1719" max="1719" width="10.85546875" style="5" customWidth="1"/>
    <col min="1720" max="1721" width="11.140625" style="5" customWidth="1"/>
    <col min="1722" max="1722" width="12.140625" style="5" customWidth="1"/>
    <col min="1723" max="1723" width="12.85546875" style="5" customWidth="1"/>
    <col min="1724" max="1724" width="10.7109375" style="5" customWidth="1"/>
    <col min="1725" max="1725" width="10.42578125" style="5" customWidth="1"/>
    <col min="1726" max="1726" width="10.140625" style="5" customWidth="1"/>
    <col min="1727" max="1963" width="9.140625" style="5"/>
    <col min="1964" max="1964" width="6.42578125" style="5" customWidth="1"/>
    <col min="1965" max="1965" width="10.85546875" style="5" customWidth="1"/>
    <col min="1966" max="1966" width="45.28515625" style="5" customWidth="1"/>
    <col min="1967" max="1967" width="12.140625" style="5" customWidth="1"/>
    <col min="1968" max="1968" width="11.42578125" style="5" customWidth="1"/>
    <col min="1969" max="1969" width="13" style="5" customWidth="1"/>
    <col min="1970" max="1970" width="15.28515625" style="5" customWidth="1"/>
    <col min="1971" max="1971" width="11.42578125" style="5" customWidth="1"/>
    <col min="1972" max="1974" width="11" style="5" customWidth="1"/>
    <col min="1975" max="1975" width="10.85546875" style="5" customWidth="1"/>
    <col min="1976" max="1977" width="11.140625" style="5" customWidth="1"/>
    <col min="1978" max="1978" width="12.140625" style="5" customWidth="1"/>
    <col min="1979" max="1979" width="12.85546875" style="5" customWidth="1"/>
    <col min="1980" max="1980" width="10.7109375" style="5" customWidth="1"/>
    <col min="1981" max="1981" width="10.42578125" style="5" customWidth="1"/>
    <col min="1982" max="1982" width="10.140625" style="5" customWidth="1"/>
    <col min="1983" max="2219" width="9.140625" style="5"/>
    <col min="2220" max="2220" width="6.42578125" style="5" customWidth="1"/>
    <col min="2221" max="2221" width="10.85546875" style="5" customWidth="1"/>
    <col min="2222" max="2222" width="45.28515625" style="5" customWidth="1"/>
    <col min="2223" max="2223" width="12.140625" style="5" customWidth="1"/>
    <col min="2224" max="2224" width="11.42578125" style="5" customWidth="1"/>
    <col min="2225" max="2225" width="13" style="5" customWidth="1"/>
    <col min="2226" max="2226" width="15.28515625" style="5" customWidth="1"/>
    <col min="2227" max="2227" width="11.42578125" style="5" customWidth="1"/>
    <col min="2228" max="2230" width="11" style="5" customWidth="1"/>
    <col min="2231" max="2231" width="10.85546875" style="5" customWidth="1"/>
    <col min="2232" max="2233" width="11.140625" style="5" customWidth="1"/>
    <col min="2234" max="2234" width="12.140625" style="5" customWidth="1"/>
    <col min="2235" max="2235" width="12.85546875" style="5" customWidth="1"/>
    <col min="2236" max="2236" width="10.7109375" style="5" customWidth="1"/>
    <col min="2237" max="2237" width="10.42578125" style="5" customWidth="1"/>
    <col min="2238" max="2238" width="10.140625" style="5" customWidth="1"/>
    <col min="2239" max="2475" width="9.140625" style="5"/>
    <col min="2476" max="2476" width="6.42578125" style="5" customWidth="1"/>
    <col min="2477" max="2477" width="10.85546875" style="5" customWidth="1"/>
    <col min="2478" max="2478" width="45.28515625" style="5" customWidth="1"/>
    <col min="2479" max="2479" width="12.140625" style="5" customWidth="1"/>
    <col min="2480" max="2480" width="11.42578125" style="5" customWidth="1"/>
    <col min="2481" max="2481" width="13" style="5" customWidth="1"/>
    <col min="2482" max="2482" width="15.28515625" style="5" customWidth="1"/>
    <col min="2483" max="2483" width="11.42578125" style="5" customWidth="1"/>
    <col min="2484" max="2486" width="11" style="5" customWidth="1"/>
    <col min="2487" max="2487" width="10.85546875" style="5" customWidth="1"/>
    <col min="2488" max="2489" width="11.140625" style="5" customWidth="1"/>
    <col min="2490" max="2490" width="12.140625" style="5" customWidth="1"/>
    <col min="2491" max="2491" width="12.85546875" style="5" customWidth="1"/>
    <col min="2492" max="2492" width="10.7109375" style="5" customWidth="1"/>
    <col min="2493" max="2493" width="10.42578125" style="5" customWidth="1"/>
    <col min="2494" max="2494" width="10.140625" style="5" customWidth="1"/>
    <col min="2495" max="2731" width="9.140625" style="5"/>
    <col min="2732" max="2732" width="6.42578125" style="5" customWidth="1"/>
    <col min="2733" max="2733" width="10.85546875" style="5" customWidth="1"/>
    <col min="2734" max="2734" width="45.28515625" style="5" customWidth="1"/>
    <col min="2735" max="2735" width="12.140625" style="5" customWidth="1"/>
    <col min="2736" max="2736" width="11.42578125" style="5" customWidth="1"/>
    <col min="2737" max="2737" width="13" style="5" customWidth="1"/>
    <col min="2738" max="2738" width="15.28515625" style="5" customWidth="1"/>
    <col min="2739" max="2739" width="11.42578125" style="5" customWidth="1"/>
    <col min="2740" max="2742" width="11" style="5" customWidth="1"/>
    <col min="2743" max="2743" width="10.85546875" style="5" customWidth="1"/>
    <col min="2744" max="2745" width="11.140625" style="5" customWidth="1"/>
    <col min="2746" max="2746" width="12.140625" style="5" customWidth="1"/>
    <col min="2747" max="2747" width="12.85546875" style="5" customWidth="1"/>
    <col min="2748" max="2748" width="10.7109375" style="5" customWidth="1"/>
    <col min="2749" max="2749" width="10.42578125" style="5" customWidth="1"/>
    <col min="2750" max="2750" width="10.140625" style="5" customWidth="1"/>
    <col min="2751" max="2987" width="9.140625" style="5"/>
    <col min="2988" max="2988" width="6.42578125" style="5" customWidth="1"/>
    <col min="2989" max="2989" width="10.85546875" style="5" customWidth="1"/>
    <col min="2990" max="2990" width="45.28515625" style="5" customWidth="1"/>
    <col min="2991" max="2991" width="12.140625" style="5" customWidth="1"/>
    <col min="2992" max="2992" width="11.42578125" style="5" customWidth="1"/>
    <col min="2993" max="2993" width="13" style="5" customWidth="1"/>
    <col min="2994" max="2994" width="15.28515625" style="5" customWidth="1"/>
    <col min="2995" max="2995" width="11.42578125" style="5" customWidth="1"/>
    <col min="2996" max="2998" width="11" style="5" customWidth="1"/>
    <col min="2999" max="2999" width="10.85546875" style="5" customWidth="1"/>
    <col min="3000" max="3001" width="11.140625" style="5" customWidth="1"/>
    <col min="3002" max="3002" width="12.140625" style="5" customWidth="1"/>
    <col min="3003" max="3003" width="12.85546875" style="5" customWidth="1"/>
    <col min="3004" max="3004" width="10.7109375" style="5" customWidth="1"/>
    <col min="3005" max="3005" width="10.42578125" style="5" customWidth="1"/>
    <col min="3006" max="3006" width="10.140625" style="5" customWidth="1"/>
    <col min="3007" max="3243" width="9.140625" style="5"/>
    <col min="3244" max="3244" width="6.42578125" style="5" customWidth="1"/>
    <col min="3245" max="3245" width="10.85546875" style="5" customWidth="1"/>
    <col min="3246" max="3246" width="45.28515625" style="5" customWidth="1"/>
    <col min="3247" max="3247" width="12.140625" style="5" customWidth="1"/>
    <col min="3248" max="3248" width="11.42578125" style="5" customWidth="1"/>
    <col min="3249" max="3249" width="13" style="5" customWidth="1"/>
    <col min="3250" max="3250" width="15.28515625" style="5" customWidth="1"/>
    <col min="3251" max="3251" width="11.42578125" style="5" customWidth="1"/>
    <col min="3252" max="3254" width="11" style="5" customWidth="1"/>
    <col min="3255" max="3255" width="10.85546875" style="5" customWidth="1"/>
    <col min="3256" max="3257" width="11.140625" style="5" customWidth="1"/>
    <col min="3258" max="3258" width="12.140625" style="5" customWidth="1"/>
    <col min="3259" max="3259" width="12.85546875" style="5" customWidth="1"/>
    <col min="3260" max="3260" width="10.7109375" style="5" customWidth="1"/>
    <col min="3261" max="3261" width="10.42578125" style="5" customWidth="1"/>
    <col min="3262" max="3262" width="10.140625" style="5" customWidth="1"/>
    <col min="3263" max="3499" width="9.140625" style="5"/>
    <col min="3500" max="3500" width="6.42578125" style="5" customWidth="1"/>
    <col min="3501" max="3501" width="10.85546875" style="5" customWidth="1"/>
    <col min="3502" max="3502" width="45.28515625" style="5" customWidth="1"/>
    <col min="3503" max="3503" width="12.140625" style="5" customWidth="1"/>
    <col min="3504" max="3504" width="11.42578125" style="5" customWidth="1"/>
    <col min="3505" max="3505" width="13" style="5" customWidth="1"/>
    <col min="3506" max="3506" width="15.28515625" style="5" customWidth="1"/>
    <col min="3507" max="3507" width="11.42578125" style="5" customWidth="1"/>
    <col min="3508" max="3510" width="11" style="5" customWidth="1"/>
    <col min="3511" max="3511" width="10.85546875" style="5" customWidth="1"/>
    <col min="3512" max="3513" width="11.140625" style="5" customWidth="1"/>
    <col min="3514" max="3514" width="12.140625" style="5" customWidth="1"/>
    <col min="3515" max="3515" width="12.85546875" style="5" customWidth="1"/>
    <col min="3516" max="3516" width="10.7109375" style="5" customWidth="1"/>
    <col min="3517" max="3517" width="10.42578125" style="5" customWidth="1"/>
    <col min="3518" max="3518" width="10.140625" style="5" customWidth="1"/>
    <col min="3519" max="3755" width="9.140625" style="5"/>
    <col min="3756" max="3756" width="6.42578125" style="5" customWidth="1"/>
    <col min="3757" max="3757" width="10.85546875" style="5" customWidth="1"/>
    <col min="3758" max="3758" width="45.28515625" style="5" customWidth="1"/>
    <col min="3759" max="3759" width="12.140625" style="5" customWidth="1"/>
    <col min="3760" max="3760" width="11.42578125" style="5" customWidth="1"/>
    <col min="3761" max="3761" width="13" style="5" customWidth="1"/>
    <col min="3762" max="3762" width="15.28515625" style="5" customWidth="1"/>
    <col min="3763" max="3763" width="11.42578125" style="5" customWidth="1"/>
    <col min="3764" max="3766" width="11" style="5" customWidth="1"/>
    <col min="3767" max="3767" width="10.85546875" style="5" customWidth="1"/>
    <col min="3768" max="3769" width="11.140625" style="5" customWidth="1"/>
    <col min="3770" max="3770" width="12.140625" style="5" customWidth="1"/>
    <col min="3771" max="3771" width="12.85546875" style="5" customWidth="1"/>
    <col min="3772" max="3772" width="10.7109375" style="5" customWidth="1"/>
    <col min="3773" max="3773" width="10.42578125" style="5" customWidth="1"/>
    <col min="3774" max="3774" width="10.140625" style="5" customWidth="1"/>
    <col min="3775" max="4011" width="9.140625" style="5"/>
    <col min="4012" max="4012" width="6.42578125" style="5" customWidth="1"/>
    <col min="4013" max="4013" width="10.85546875" style="5" customWidth="1"/>
    <col min="4014" max="4014" width="45.28515625" style="5" customWidth="1"/>
    <col min="4015" max="4015" width="12.140625" style="5" customWidth="1"/>
    <col min="4016" max="4016" width="11.42578125" style="5" customWidth="1"/>
    <col min="4017" max="4017" width="13" style="5" customWidth="1"/>
    <col min="4018" max="4018" width="15.28515625" style="5" customWidth="1"/>
    <col min="4019" max="4019" width="11.42578125" style="5" customWidth="1"/>
    <col min="4020" max="4022" width="11" style="5" customWidth="1"/>
    <col min="4023" max="4023" width="10.85546875" style="5" customWidth="1"/>
    <col min="4024" max="4025" width="11.140625" style="5" customWidth="1"/>
    <col min="4026" max="4026" width="12.140625" style="5" customWidth="1"/>
    <col min="4027" max="4027" width="12.85546875" style="5" customWidth="1"/>
    <col min="4028" max="4028" width="10.7109375" style="5" customWidth="1"/>
    <col min="4029" max="4029" width="10.42578125" style="5" customWidth="1"/>
    <col min="4030" max="4030" width="10.140625" style="5" customWidth="1"/>
    <col min="4031" max="4267" width="9.140625" style="5"/>
    <col min="4268" max="4268" width="6.42578125" style="5" customWidth="1"/>
    <col min="4269" max="4269" width="10.85546875" style="5" customWidth="1"/>
    <col min="4270" max="4270" width="45.28515625" style="5" customWidth="1"/>
    <col min="4271" max="4271" width="12.140625" style="5" customWidth="1"/>
    <col min="4272" max="4272" width="11.42578125" style="5" customWidth="1"/>
    <col min="4273" max="4273" width="13" style="5" customWidth="1"/>
    <col min="4274" max="4274" width="15.28515625" style="5" customWidth="1"/>
    <col min="4275" max="4275" width="11.42578125" style="5" customWidth="1"/>
    <col min="4276" max="4278" width="11" style="5" customWidth="1"/>
    <col min="4279" max="4279" width="10.85546875" style="5" customWidth="1"/>
    <col min="4280" max="4281" width="11.140625" style="5" customWidth="1"/>
    <col min="4282" max="4282" width="12.140625" style="5" customWidth="1"/>
    <col min="4283" max="4283" width="12.85546875" style="5" customWidth="1"/>
    <col min="4284" max="4284" width="10.7109375" style="5" customWidth="1"/>
    <col min="4285" max="4285" width="10.42578125" style="5" customWidth="1"/>
    <col min="4286" max="4286" width="10.140625" style="5" customWidth="1"/>
    <col min="4287" max="4523" width="9.140625" style="5"/>
    <col min="4524" max="4524" width="6.42578125" style="5" customWidth="1"/>
    <col min="4525" max="4525" width="10.85546875" style="5" customWidth="1"/>
    <col min="4526" max="4526" width="45.28515625" style="5" customWidth="1"/>
    <col min="4527" max="4527" width="12.140625" style="5" customWidth="1"/>
    <col min="4528" max="4528" width="11.42578125" style="5" customWidth="1"/>
    <col min="4529" max="4529" width="13" style="5" customWidth="1"/>
    <col min="4530" max="4530" width="15.28515625" style="5" customWidth="1"/>
    <col min="4531" max="4531" width="11.42578125" style="5" customWidth="1"/>
    <col min="4532" max="4534" width="11" style="5" customWidth="1"/>
    <col min="4535" max="4535" width="10.85546875" style="5" customWidth="1"/>
    <col min="4536" max="4537" width="11.140625" style="5" customWidth="1"/>
    <col min="4538" max="4538" width="12.140625" style="5" customWidth="1"/>
    <col min="4539" max="4539" width="12.85546875" style="5" customWidth="1"/>
    <col min="4540" max="4540" width="10.7109375" style="5" customWidth="1"/>
    <col min="4541" max="4541" width="10.42578125" style="5" customWidth="1"/>
    <col min="4542" max="4542" width="10.140625" style="5" customWidth="1"/>
    <col min="4543" max="4779" width="9.140625" style="5"/>
    <col min="4780" max="4780" width="6.42578125" style="5" customWidth="1"/>
    <col min="4781" max="4781" width="10.85546875" style="5" customWidth="1"/>
    <col min="4782" max="4782" width="45.28515625" style="5" customWidth="1"/>
    <col min="4783" max="4783" width="12.140625" style="5" customWidth="1"/>
    <col min="4784" max="4784" width="11.42578125" style="5" customWidth="1"/>
    <col min="4785" max="4785" width="13" style="5" customWidth="1"/>
    <col min="4786" max="4786" width="15.28515625" style="5" customWidth="1"/>
    <col min="4787" max="4787" width="11.42578125" style="5" customWidth="1"/>
    <col min="4788" max="4790" width="11" style="5" customWidth="1"/>
    <col min="4791" max="4791" width="10.85546875" style="5" customWidth="1"/>
    <col min="4792" max="4793" width="11.140625" style="5" customWidth="1"/>
    <col min="4794" max="4794" width="12.140625" style="5" customWidth="1"/>
    <col min="4795" max="4795" width="12.85546875" style="5" customWidth="1"/>
    <col min="4796" max="4796" width="10.7109375" style="5" customWidth="1"/>
    <col min="4797" max="4797" width="10.42578125" style="5" customWidth="1"/>
    <col min="4798" max="4798" width="10.140625" style="5" customWidth="1"/>
    <col min="4799" max="5035" width="9.140625" style="5"/>
    <col min="5036" max="5036" width="6.42578125" style="5" customWidth="1"/>
    <col min="5037" max="5037" width="10.85546875" style="5" customWidth="1"/>
    <col min="5038" max="5038" width="45.28515625" style="5" customWidth="1"/>
    <col min="5039" max="5039" width="12.140625" style="5" customWidth="1"/>
    <col min="5040" max="5040" width="11.42578125" style="5" customWidth="1"/>
    <col min="5041" max="5041" width="13" style="5" customWidth="1"/>
    <col min="5042" max="5042" width="15.28515625" style="5" customWidth="1"/>
    <col min="5043" max="5043" width="11.42578125" style="5" customWidth="1"/>
    <col min="5044" max="5046" width="11" style="5" customWidth="1"/>
    <col min="5047" max="5047" width="10.85546875" style="5" customWidth="1"/>
    <col min="5048" max="5049" width="11.140625" style="5" customWidth="1"/>
    <col min="5050" max="5050" width="12.140625" style="5" customWidth="1"/>
    <col min="5051" max="5051" width="12.85546875" style="5" customWidth="1"/>
    <col min="5052" max="5052" width="10.7109375" style="5" customWidth="1"/>
    <col min="5053" max="5053" width="10.42578125" style="5" customWidth="1"/>
    <col min="5054" max="5054" width="10.140625" style="5" customWidth="1"/>
    <col min="5055" max="5291" width="9.140625" style="5"/>
    <col min="5292" max="5292" width="6.42578125" style="5" customWidth="1"/>
    <col min="5293" max="5293" width="10.85546875" style="5" customWidth="1"/>
    <col min="5294" max="5294" width="45.28515625" style="5" customWidth="1"/>
    <col min="5295" max="5295" width="12.140625" style="5" customWidth="1"/>
    <col min="5296" max="5296" width="11.42578125" style="5" customWidth="1"/>
    <col min="5297" max="5297" width="13" style="5" customWidth="1"/>
    <col min="5298" max="5298" width="15.28515625" style="5" customWidth="1"/>
    <col min="5299" max="5299" width="11.42578125" style="5" customWidth="1"/>
    <col min="5300" max="5302" width="11" style="5" customWidth="1"/>
    <col min="5303" max="5303" width="10.85546875" style="5" customWidth="1"/>
    <col min="5304" max="5305" width="11.140625" style="5" customWidth="1"/>
    <col min="5306" max="5306" width="12.140625" style="5" customWidth="1"/>
    <col min="5307" max="5307" width="12.85546875" style="5" customWidth="1"/>
    <col min="5308" max="5308" width="10.7109375" style="5" customWidth="1"/>
    <col min="5309" max="5309" width="10.42578125" style="5" customWidth="1"/>
    <col min="5310" max="5310" width="10.140625" style="5" customWidth="1"/>
    <col min="5311" max="5547" width="9.140625" style="5"/>
    <col min="5548" max="5548" width="6.42578125" style="5" customWidth="1"/>
    <col min="5549" max="5549" width="10.85546875" style="5" customWidth="1"/>
    <col min="5550" max="5550" width="45.28515625" style="5" customWidth="1"/>
    <col min="5551" max="5551" width="12.140625" style="5" customWidth="1"/>
    <col min="5552" max="5552" width="11.42578125" style="5" customWidth="1"/>
    <col min="5553" max="5553" width="13" style="5" customWidth="1"/>
    <col min="5554" max="5554" width="15.28515625" style="5" customWidth="1"/>
    <col min="5555" max="5555" width="11.42578125" style="5" customWidth="1"/>
    <col min="5556" max="5558" width="11" style="5" customWidth="1"/>
    <col min="5559" max="5559" width="10.85546875" style="5" customWidth="1"/>
    <col min="5560" max="5561" width="11.140625" style="5" customWidth="1"/>
    <col min="5562" max="5562" width="12.140625" style="5" customWidth="1"/>
    <col min="5563" max="5563" width="12.85546875" style="5" customWidth="1"/>
    <col min="5564" max="5564" width="10.7109375" style="5" customWidth="1"/>
    <col min="5565" max="5565" width="10.42578125" style="5" customWidth="1"/>
    <col min="5566" max="5566" width="10.140625" style="5" customWidth="1"/>
    <col min="5567" max="5803" width="9.140625" style="5"/>
    <col min="5804" max="5804" width="6.42578125" style="5" customWidth="1"/>
    <col min="5805" max="5805" width="10.85546875" style="5" customWidth="1"/>
    <col min="5806" max="5806" width="45.28515625" style="5" customWidth="1"/>
    <col min="5807" max="5807" width="12.140625" style="5" customWidth="1"/>
    <col min="5808" max="5808" width="11.42578125" style="5" customWidth="1"/>
    <col min="5809" max="5809" width="13" style="5" customWidth="1"/>
    <col min="5810" max="5810" width="15.28515625" style="5" customWidth="1"/>
    <col min="5811" max="5811" width="11.42578125" style="5" customWidth="1"/>
    <col min="5812" max="5814" width="11" style="5" customWidth="1"/>
    <col min="5815" max="5815" width="10.85546875" style="5" customWidth="1"/>
    <col min="5816" max="5817" width="11.140625" style="5" customWidth="1"/>
    <col min="5818" max="5818" width="12.140625" style="5" customWidth="1"/>
    <col min="5819" max="5819" width="12.85546875" style="5" customWidth="1"/>
    <col min="5820" max="5820" width="10.7109375" style="5" customWidth="1"/>
    <col min="5821" max="5821" width="10.42578125" style="5" customWidth="1"/>
    <col min="5822" max="5822" width="10.140625" style="5" customWidth="1"/>
    <col min="5823" max="6059" width="9.140625" style="5"/>
    <col min="6060" max="6060" width="6.42578125" style="5" customWidth="1"/>
    <col min="6061" max="6061" width="10.85546875" style="5" customWidth="1"/>
    <col min="6062" max="6062" width="45.28515625" style="5" customWidth="1"/>
    <col min="6063" max="6063" width="12.140625" style="5" customWidth="1"/>
    <col min="6064" max="6064" width="11.42578125" style="5" customWidth="1"/>
    <col min="6065" max="6065" width="13" style="5" customWidth="1"/>
    <col min="6066" max="6066" width="15.28515625" style="5" customWidth="1"/>
    <col min="6067" max="6067" width="11.42578125" style="5" customWidth="1"/>
    <col min="6068" max="6070" width="11" style="5" customWidth="1"/>
    <col min="6071" max="6071" width="10.85546875" style="5" customWidth="1"/>
    <col min="6072" max="6073" width="11.140625" style="5" customWidth="1"/>
    <col min="6074" max="6074" width="12.140625" style="5" customWidth="1"/>
    <col min="6075" max="6075" width="12.85546875" style="5" customWidth="1"/>
    <col min="6076" max="6076" width="10.7109375" style="5" customWidth="1"/>
    <col min="6077" max="6077" width="10.42578125" style="5" customWidth="1"/>
    <col min="6078" max="6078" width="10.140625" style="5" customWidth="1"/>
    <col min="6079" max="6315" width="9.140625" style="5"/>
    <col min="6316" max="6316" width="6.42578125" style="5" customWidth="1"/>
    <col min="6317" max="6317" width="10.85546875" style="5" customWidth="1"/>
    <col min="6318" max="6318" width="45.28515625" style="5" customWidth="1"/>
    <col min="6319" max="6319" width="12.140625" style="5" customWidth="1"/>
    <col min="6320" max="6320" width="11.42578125" style="5" customWidth="1"/>
    <col min="6321" max="6321" width="13" style="5" customWidth="1"/>
    <col min="6322" max="6322" width="15.28515625" style="5" customWidth="1"/>
    <col min="6323" max="6323" width="11.42578125" style="5" customWidth="1"/>
    <col min="6324" max="6326" width="11" style="5" customWidth="1"/>
    <col min="6327" max="6327" width="10.85546875" style="5" customWidth="1"/>
    <col min="6328" max="6329" width="11.140625" style="5" customWidth="1"/>
    <col min="6330" max="6330" width="12.140625" style="5" customWidth="1"/>
    <col min="6331" max="6331" width="12.85546875" style="5" customWidth="1"/>
    <col min="6332" max="6332" width="10.7109375" style="5" customWidth="1"/>
    <col min="6333" max="6333" width="10.42578125" style="5" customWidth="1"/>
    <col min="6334" max="6334" width="10.140625" style="5" customWidth="1"/>
    <col min="6335" max="6571" width="9.140625" style="5"/>
    <col min="6572" max="6572" width="6.42578125" style="5" customWidth="1"/>
    <col min="6573" max="6573" width="10.85546875" style="5" customWidth="1"/>
    <col min="6574" max="6574" width="45.28515625" style="5" customWidth="1"/>
    <col min="6575" max="6575" width="12.140625" style="5" customWidth="1"/>
    <col min="6576" max="6576" width="11.42578125" style="5" customWidth="1"/>
    <col min="6577" max="6577" width="13" style="5" customWidth="1"/>
    <col min="6578" max="6578" width="15.28515625" style="5" customWidth="1"/>
    <col min="6579" max="6579" width="11.42578125" style="5" customWidth="1"/>
    <col min="6580" max="6582" width="11" style="5" customWidth="1"/>
    <col min="6583" max="6583" width="10.85546875" style="5" customWidth="1"/>
    <col min="6584" max="6585" width="11.140625" style="5" customWidth="1"/>
    <col min="6586" max="6586" width="12.140625" style="5" customWidth="1"/>
    <col min="6587" max="6587" width="12.85546875" style="5" customWidth="1"/>
    <col min="6588" max="6588" width="10.7109375" style="5" customWidth="1"/>
    <col min="6589" max="6589" width="10.42578125" style="5" customWidth="1"/>
    <col min="6590" max="6590" width="10.140625" style="5" customWidth="1"/>
    <col min="6591" max="6827" width="9.140625" style="5"/>
    <col min="6828" max="6828" width="6.42578125" style="5" customWidth="1"/>
    <col min="6829" max="6829" width="10.85546875" style="5" customWidth="1"/>
    <col min="6830" max="6830" width="45.28515625" style="5" customWidth="1"/>
    <col min="6831" max="6831" width="12.140625" style="5" customWidth="1"/>
    <col min="6832" max="6832" width="11.42578125" style="5" customWidth="1"/>
    <col min="6833" max="6833" width="13" style="5" customWidth="1"/>
    <col min="6834" max="6834" width="15.28515625" style="5" customWidth="1"/>
    <col min="6835" max="6835" width="11.42578125" style="5" customWidth="1"/>
    <col min="6836" max="6838" width="11" style="5" customWidth="1"/>
    <col min="6839" max="6839" width="10.85546875" style="5" customWidth="1"/>
    <col min="6840" max="6841" width="11.140625" style="5" customWidth="1"/>
    <col min="6842" max="6842" width="12.140625" style="5" customWidth="1"/>
    <col min="6843" max="6843" width="12.85546875" style="5" customWidth="1"/>
    <col min="6844" max="6844" width="10.7109375" style="5" customWidth="1"/>
    <col min="6845" max="6845" width="10.42578125" style="5" customWidth="1"/>
    <col min="6846" max="6846" width="10.140625" style="5" customWidth="1"/>
    <col min="6847" max="7083" width="9.140625" style="5"/>
    <col min="7084" max="7084" width="6.42578125" style="5" customWidth="1"/>
    <col min="7085" max="7085" width="10.85546875" style="5" customWidth="1"/>
    <col min="7086" max="7086" width="45.28515625" style="5" customWidth="1"/>
    <col min="7087" max="7087" width="12.140625" style="5" customWidth="1"/>
    <col min="7088" max="7088" width="11.42578125" style="5" customWidth="1"/>
    <col min="7089" max="7089" width="13" style="5" customWidth="1"/>
    <col min="7090" max="7090" width="15.28515625" style="5" customWidth="1"/>
    <col min="7091" max="7091" width="11.42578125" style="5" customWidth="1"/>
    <col min="7092" max="7094" width="11" style="5" customWidth="1"/>
    <col min="7095" max="7095" width="10.85546875" style="5" customWidth="1"/>
    <col min="7096" max="7097" width="11.140625" style="5" customWidth="1"/>
    <col min="7098" max="7098" width="12.140625" style="5" customWidth="1"/>
    <col min="7099" max="7099" width="12.85546875" style="5" customWidth="1"/>
    <col min="7100" max="7100" width="10.7109375" style="5" customWidth="1"/>
    <col min="7101" max="7101" width="10.42578125" style="5" customWidth="1"/>
    <col min="7102" max="7102" width="10.140625" style="5" customWidth="1"/>
    <col min="7103" max="7339" width="9.140625" style="5"/>
    <col min="7340" max="7340" width="6.42578125" style="5" customWidth="1"/>
    <col min="7341" max="7341" width="10.85546875" style="5" customWidth="1"/>
    <col min="7342" max="7342" width="45.28515625" style="5" customWidth="1"/>
    <col min="7343" max="7343" width="12.140625" style="5" customWidth="1"/>
    <col min="7344" max="7344" width="11.42578125" style="5" customWidth="1"/>
    <col min="7345" max="7345" width="13" style="5" customWidth="1"/>
    <col min="7346" max="7346" width="15.28515625" style="5" customWidth="1"/>
    <col min="7347" max="7347" width="11.42578125" style="5" customWidth="1"/>
    <col min="7348" max="7350" width="11" style="5" customWidth="1"/>
    <col min="7351" max="7351" width="10.85546875" style="5" customWidth="1"/>
    <col min="7352" max="7353" width="11.140625" style="5" customWidth="1"/>
    <col min="7354" max="7354" width="12.140625" style="5" customWidth="1"/>
    <col min="7355" max="7355" width="12.85546875" style="5" customWidth="1"/>
    <col min="7356" max="7356" width="10.7109375" style="5" customWidth="1"/>
    <col min="7357" max="7357" width="10.42578125" style="5" customWidth="1"/>
    <col min="7358" max="7358" width="10.140625" style="5" customWidth="1"/>
    <col min="7359" max="7595" width="9.140625" style="5"/>
    <col min="7596" max="7596" width="6.42578125" style="5" customWidth="1"/>
    <col min="7597" max="7597" width="10.85546875" style="5" customWidth="1"/>
    <col min="7598" max="7598" width="45.28515625" style="5" customWidth="1"/>
    <col min="7599" max="7599" width="12.140625" style="5" customWidth="1"/>
    <col min="7600" max="7600" width="11.42578125" style="5" customWidth="1"/>
    <col min="7601" max="7601" width="13" style="5" customWidth="1"/>
    <col min="7602" max="7602" width="15.28515625" style="5" customWidth="1"/>
    <col min="7603" max="7603" width="11.42578125" style="5" customWidth="1"/>
    <col min="7604" max="7606" width="11" style="5" customWidth="1"/>
    <col min="7607" max="7607" width="10.85546875" style="5" customWidth="1"/>
    <col min="7608" max="7609" width="11.140625" style="5" customWidth="1"/>
    <col min="7610" max="7610" width="12.140625" style="5" customWidth="1"/>
    <col min="7611" max="7611" width="12.85546875" style="5" customWidth="1"/>
    <col min="7612" max="7612" width="10.7109375" style="5" customWidth="1"/>
    <col min="7613" max="7613" width="10.42578125" style="5" customWidth="1"/>
    <col min="7614" max="7614" width="10.140625" style="5" customWidth="1"/>
    <col min="7615" max="7851" width="9.140625" style="5"/>
    <col min="7852" max="7852" width="6.42578125" style="5" customWidth="1"/>
    <col min="7853" max="7853" width="10.85546875" style="5" customWidth="1"/>
    <col min="7854" max="7854" width="45.28515625" style="5" customWidth="1"/>
    <col min="7855" max="7855" width="12.140625" style="5" customWidth="1"/>
    <col min="7856" max="7856" width="11.42578125" style="5" customWidth="1"/>
    <col min="7857" max="7857" width="13" style="5" customWidth="1"/>
    <col min="7858" max="7858" width="15.28515625" style="5" customWidth="1"/>
    <col min="7859" max="7859" width="11.42578125" style="5" customWidth="1"/>
    <col min="7860" max="7862" width="11" style="5" customWidth="1"/>
    <col min="7863" max="7863" width="10.85546875" style="5" customWidth="1"/>
    <col min="7864" max="7865" width="11.140625" style="5" customWidth="1"/>
    <col min="7866" max="7866" width="12.140625" style="5" customWidth="1"/>
    <col min="7867" max="7867" width="12.85546875" style="5" customWidth="1"/>
    <col min="7868" max="7868" width="10.7109375" style="5" customWidth="1"/>
    <col min="7869" max="7869" width="10.42578125" style="5" customWidth="1"/>
    <col min="7870" max="7870" width="10.140625" style="5" customWidth="1"/>
    <col min="7871" max="8107" width="9.140625" style="5"/>
    <col min="8108" max="8108" width="6.42578125" style="5" customWidth="1"/>
    <col min="8109" max="8109" width="10.85546875" style="5" customWidth="1"/>
    <col min="8110" max="8110" width="45.28515625" style="5" customWidth="1"/>
    <col min="8111" max="8111" width="12.140625" style="5" customWidth="1"/>
    <col min="8112" max="8112" width="11.42578125" style="5" customWidth="1"/>
    <col min="8113" max="8113" width="13" style="5" customWidth="1"/>
    <col min="8114" max="8114" width="15.28515625" style="5" customWidth="1"/>
    <col min="8115" max="8115" width="11.42578125" style="5" customWidth="1"/>
    <col min="8116" max="8118" width="11" style="5" customWidth="1"/>
    <col min="8119" max="8119" width="10.85546875" style="5" customWidth="1"/>
    <col min="8120" max="8121" width="11.140625" style="5" customWidth="1"/>
    <col min="8122" max="8122" width="12.140625" style="5" customWidth="1"/>
    <col min="8123" max="8123" width="12.85546875" style="5" customWidth="1"/>
    <col min="8124" max="8124" width="10.7109375" style="5" customWidth="1"/>
    <col min="8125" max="8125" width="10.42578125" style="5" customWidth="1"/>
    <col min="8126" max="8126" width="10.140625" style="5" customWidth="1"/>
    <col min="8127" max="8363" width="9.140625" style="5"/>
    <col min="8364" max="8364" width="6.42578125" style="5" customWidth="1"/>
    <col min="8365" max="8365" width="10.85546875" style="5" customWidth="1"/>
    <col min="8366" max="8366" width="45.28515625" style="5" customWidth="1"/>
    <col min="8367" max="8367" width="12.140625" style="5" customWidth="1"/>
    <col min="8368" max="8368" width="11.42578125" style="5" customWidth="1"/>
    <col min="8369" max="8369" width="13" style="5" customWidth="1"/>
    <col min="8370" max="8370" width="15.28515625" style="5" customWidth="1"/>
    <col min="8371" max="8371" width="11.42578125" style="5" customWidth="1"/>
    <col min="8372" max="8374" width="11" style="5" customWidth="1"/>
    <col min="8375" max="8375" width="10.85546875" style="5" customWidth="1"/>
    <col min="8376" max="8377" width="11.140625" style="5" customWidth="1"/>
    <col min="8378" max="8378" width="12.140625" style="5" customWidth="1"/>
    <col min="8379" max="8379" width="12.85546875" style="5" customWidth="1"/>
    <col min="8380" max="8380" width="10.7109375" style="5" customWidth="1"/>
    <col min="8381" max="8381" width="10.42578125" style="5" customWidth="1"/>
    <col min="8382" max="8382" width="10.140625" style="5" customWidth="1"/>
    <col min="8383" max="8619" width="9.140625" style="5"/>
    <col min="8620" max="8620" width="6.42578125" style="5" customWidth="1"/>
    <col min="8621" max="8621" width="10.85546875" style="5" customWidth="1"/>
    <col min="8622" max="8622" width="45.28515625" style="5" customWidth="1"/>
    <col min="8623" max="8623" width="12.140625" style="5" customWidth="1"/>
    <col min="8624" max="8624" width="11.42578125" style="5" customWidth="1"/>
    <col min="8625" max="8625" width="13" style="5" customWidth="1"/>
    <col min="8626" max="8626" width="15.28515625" style="5" customWidth="1"/>
    <col min="8627" max="8627" width="11.42578125" style="5" customWidth="1"/>
    <col min="8628" max="8630" width="11" style="5" customWidth="1"/>
    <col min="8631" max="8631" width="10.85546875" style="5" customWidth="1"/>
    <col min="8632" max="8633" width="11.140625" style="5" customWidth="1"/>
    <col min="8634" max="8634" width="12.140625" style="5" customWidth="1"/>
    <col min="8635" max="8635" width="12.85546875" style="5" customWidth="1"/>
    <col min="8636" max="8636" width="10.7109375" style="5" customWidth="1"/>
    <col min="8637" max="8637" width="10.42578125" style="5" customWidth="1"/>
    <col min="8638" max="8638" width="10.140625" style="5" customWidth="1"/>
    <col min="8639" max="8875" width="9.140625" style="5"/>
    <col min="8876" max="8876" width="6.42578125" style="5" customWidth="1"/>
    <col min="8877" max="8877" width="10.85546875" style="5" customWidth="1"/>
    <col min="8878" max="8878" width="45.28515625" style="5" customWidth="1"/>
    <col min="8879" max="8879" width="12.140625" style="5" customWidth="1"/>
    <col min="8880" max="8880" width="11.42578125" style="5" customWidth="1"/>
    <col min="8881" max="8881" width="13" style="5" customWidth="1"/>
    <col min="8882" max="8882" width="15.28515625" style="5" customWidth="1"/>
    <col min="8883" max="8883" width="11.42578125" style="5" customWidth="1"/>
    <col min="8884" max="8886" width="11" style="5" customWidth="1"/>
    <col min="8887" max="8887" width="10.85546875" style="5" customWidth="1"/>
    <col min="8888" max="8889" width="11.140625" style="5" customWidth="1"/>
    <col min="8890" max="8890" width="12.140625" style="5" customWidth="1"/>
    <col min="8891" max="8891" width="12.85546875" style="5" customWidth="1"/>
    <col min="8892" max="8892" width="10.7109375" style="5" customWidth="1"/>
    <col min="8893" max="8893" width="10.42578125" style="5" customWidth="1"/>
    <col min="8894" max="8894" width="10.140625" style="5" customWidth="1"/>
    <col min="8895" max="9131" width="9.140625" style="5"/>
    <col min="9132" max="9132" width="6.42578125" style="5" customWidth="1"/>
    <col min="9133" max="9133" width="10.85546875" style="5" customWidth="1"/>
    <col min="9134" max="9134" width="45.28515625" style="5" customWidth="1"/>
    <col min="9135" max="9135" width="12.140625" style="5" customWidth="1"/>
    <col min="9136" max="9136" width="11.42578125" style="5" customWidth="1"/>
    <col min="9137" max="9137" width="13" style="5" customWidth="1"/>
    <col min="9138" max="9138" width="15.28515625" style="5" customWidth="1"/>
    <col min="9139" max="9139" width="11.42578125" style="5" customWidth="1"/>
    <col min="9140" max="9142" width="11" style="5" customWidth="1"/>
    <col min="9143" max="9143" width="10.85546875" style="5" customWidth="1"/>
    <col min="9144" max="9145" width="11.140625" style="5" customWidth="1"/>
    <col min="9146" max="9146" width="12.140625" style="5" customWidth="1"/>
    <col min="9147" max="9147" width="12.85546875" style="5" customWidth="1"/>
    <col min="9148" max="9148" width="10.7109375" style="5" customWidth="1"/>
    <col min="9149" max="9149" width="10.42578125" style="5" customWidth="1"/>
    <col min="9150" max="9150" width="10.140625" style="5" customWidth="1"/>
    <col min="9151" max="9387" width="9.140625" style="5"/>
    <col min="9388" max="9388" width="6.42578125" style="5" customWidth="1"/>
    <col min="9389" max="9389" width="10.85546875" style="5" customWidth="1"/>
    <col min="9390" max="9390" width="45.28515625" style="5" customWidth="1"/>
    <col min="9391" max="9391" width="12.140625" style="5" customWidth="1"/>
    <col min="9392" max="9392" width="11.42578125" style="5" customWidth="1"/>
    <col min="9393" max="9393" width="13" style="5" customWidth="1"/>
    <col min="9394" max="9394" width="15.28515625" style="5" customWidth="1"/>
    <col min="9395" max="9395" width="11.42578125" style="5" customWidth="1"/>
    <col min="9396" max="9398" width="11" style="5" customWidth="1"/>
    <col min="9399" max="9399" width="10.85546875" style="5" customWidth="1"/>
    <col min="9400" max="9401" width="11.140625" style="5" customWidth="1"/>
    <col min="9402" max="9402" width="12.140625" style="5" customWidth="1"/>
    <col min="9403" max="9403" width="12.85546875" style="5" customWidth="1"/>
    <col min="9404" max="9404" width="10.7109375" style="5" customWidth="1"/>
    <col min="9405" max="9405" width="10.42578125" style="5" customWidth="1"/>
    <col min="9406" max="9406" width="10.140625" style="5" customWidth="1"/>
    <col min="9407" max="9643" width="9.140625" style="5"/>
    <col min="9644" max="9644" width="6.42578125" style="5" customWidth="1"/>
    <col min="9645" max="9645" width="10.85546875" style="5" customWidth="1"/>
    <col min="9646" max="9646" width="45.28515625" style="5" customWidth="1"/>
    <col min="9647" max="9647" width="12.140625" style="5" customWidth="1"/>
    <col min="9648" max="9648" width="11.42578125" style="5" customWidth="1"/>
    <col min="9649" max="9649" width="13" style="5" customWidth="1"/>
    <col min="9650" max="9650" width="15.28515625" style="5" customWidth="1"/>
    <col min="9651" max="9651" width="11.42578125" style="5" customWidth="1"/>
    <col min="9652" max="9654" width="11" style="5" customWidth="1"/>
    <col min="9655" max="9655" width="10.85546875" style="5" customWidth="1"/>
    <col min="9656" max="9657" width="11.140625" style="5" customWidth="1"/>
    <col min="9658" max="9658" width="12.140625" style="5" customWidth="1"/>
    <col min="9659" max="9659" width="12.85546875" style="5" customWidth="1"/>
    <col min="9660" max="9660" width="10.7109375" style="5" customWidth="1"/>
    <col min="9661" max="9661" width="10.42578125" style="5" customWidth="1"/>
    <col min="9662" max="9662" width="10.140625" style="5" customWidth="1"/>
    <col min="9663" max="9899" width="9.140625" style="5"/>
    <col min="9900" max="9900" width="6.42578125" style="5" customWidth="1"/>
    <col min="9901" max="9901" width="10.85546875" style="5" customWidth="1"/>
    <col min="9902" max="9902" width="45.28515625" style="5" customWidth="1"/>
    <col min="9903" max="9903" width="12.140625" style="5" customWidth="1"/>
    <col min="9904" max="9904" width="11.42578125" style="5" customWidth="1"/>
    <col min="9905" max="9905" width="13" style="5" customWidth="1"/>
    <col min="9906" max="9906" width="15.28515625" style="5" customWidth="1"/>
    <col min="9907" max="9907" width="11.42578125" style="5" customWidth="1"/>
    <col min="9908" max="9910" width="11" style="5" customWidth="1"/>
    <col min="9911" max="9911" width="10.85546875" style="5" customWidth="1"/>
    <col min="9912" max="9913" width="11.140625" style="5" customWidth="1"/>
    <col min="9914" max="9914" width="12.140625" style="5" customWidth="1"/>
    <col min="9915" max="9915" width="12.85546875" style="5" customWidth="1"/>
    <col min="9916" max="9916" width="10.7109375" style="5" customWidth="1"/>
    <col min="9917" max="9917" width="10.42578125" style="5" customWidth="1"/>
    <col min="9918" max="9918" width="10.140625" style="5" customWidth="1"/>
    <col min="9919" max="10155" width="9.140625" style="5"/>
    <col min="10156" max="10156" width="6.42578125" style="5" customWidth="1"/>
    <col min="10157" max="10157" width="10.85546875" style="5" customWidth="1"/>
    <col min="10158" max="10158" width="45.28515625" style="5" customWidth="1"/>
    <col min="10159" max="10159" width="12.140625" style="5" customWidth="1"/>
    <col min="10160" max="10160" width="11.42578125" style="5" customWidth="1"/>
    <col min="10161" max="10161" width="13" style="5" customWidth="1"/>
    <col min="10162" max="10162" width="15.28515625" style="5" customWidth="1"/>
    <col min="10163" max="10163" width="11.42578125" style="5" customWidth="1"/>
    <col min="10164" max="10166" width="11" style="5" customWidth="1"/>
    <col min="10167" max="10167" width="10.85546875" style="5" customWidth="1"/>
    <col min="10168" max="10169" width="11.140625" style="5" customWidth="1"/>
    <col min="10170" max="10170" width="12.140625" style="5" customWidth="1"/>
    <col min="10171" max="10171" width="12.85546875" style="5" customWidth="1"/>
    <col min="10172" max="10172" width="10.7109375" style="5" customWidth="1"/>
    <col min="10173" max="10173" width="10.42578125" style="5" customWidth="1"/>
    <col min="10174" max="10174" width="10.140625" style="5" customWidth="1"/>
    <col min="10175" max="10411" width="9.140625" style="5"/>
    <col min="10412" max="10412" width="6.42578125" style="5" customWidth="1"/>
    <col min="10413" max="10413" width="10.85546875" style="5" customWidth="1"/>
    <col min="10414" max="10414" width="45.28515625" style="5" customWidth="1"/>
    <col min="10415" max="10415" width="12.140625" style="5" customWidth="1"/>
    <col min="10416" max="10416" width="11.42578125" style="5" customWidth="1"/>
    <col min="10417" max="10417" width="13" style="5" customWidth="1"/>
    <col min="10418" max="10418" width="15.28515625" style="5" customWidth="1"/>
    <col min="10419" max="10419" width="11.42578125" style="5" customWidth="1"/>
    <col min="10420" max="10422" width="11" style="5" customWidth="1"/>
    <col min="10423" max="10423" width="10.85546875" style="5" customWidth="1"/>
    <col min="10424" max="10425" width="11.140625" style="5" customWidth="1"/>
    <col min="10426" max="10426" width="12.140625" style="5" customWidth="1"/>
    <col min="10427" max="10427" width="12.85546875" style="5" customWidth="1"/>
    <col min="10428" max="10428" width="10.7109375" style="5" customWidth="1"/>
    <col min="10429" max="10429" width="10.42578125" style="5" customWidth="1"/>
    <col min="10430" max="10430" width="10.140625" style="5" customWidth="1"/>
    <col min="10431" max="10667" width="9.140625" style="5"/>
    <col min="10668" max="10668" width="6.42578125" style="5" customWidth="1"/>
    <col min="10669" max="10669" width="10.85546875" style="5" customWidth="1"/>
    <col min="10670" max="10670" width="45.28515625" style="5" customWidth="1"/>
    <col min="10671" max="10671" width="12.140625" style="5" customWidth="1"/>
    <col min="10672" max="10672" width="11.42578125" style="5" customWidth="1"/>
    <col min="10673" max="10673" width="13" style="5" customWidth="1"/>
    <col min="10674" max="10674" width="15.28515625" style="5" customWidth="1"/>
    <col min="10675" max="10675" width="11.42578125" style="5" customWidth="1"/>
    <col min="10676" max="10678" width="11" style="5" customWidth="1"/>
    <col min="10679" max="10679" width="10.85546875" style="5" customWidth="1"/>
    <col min="10680" max="10681" width="11.140625" style="5" customWidth="1"/>
    <col min="10682" max="10682" width="12.140625" style="5" customWidth="1"/>
    <col min="10683" max="10683" width="12.85546875" style="5" customWidth="1"/>
    <col min="10684" max="10684" width="10.7109375" style="5" customWidth="1"/>
    <col min="10685" max="10685" width="10.42578125" style="5" customWidth="1"/>
    <col min="10686" max="10686" width="10.140625" style="5" customWidth="1"/>
    <col min="10687" max="10923" width="9.140625" style="5"/>
    <col min="10924" max="10924" width="6.42578125" style="5" customWidth="1"/>
    <col min="10925" max="10925" width="10.85546875" style="5" customWidth="1"/>
    <col min="10926" max="10926" width="45.28515625" style="5" customWidth="1"/>
    <col min="10927" max="10927" width="12.140625" style="5" customWidth="1"/>
    <col min="10928" max="10928" width="11.42578125" style="5" customWidth="1"/>
    <col min="10929" max="10929" width="13" style="5" customWidth="1"/>
    <col min="10930" max="10930" width="15.28515625" style="5" customWidth="1"/>
    <col min="10931" max="10931" width="11.42578125" style="5" customWidth="1"/>
    <col min="10932" max="10934" width="11" style="5" customWidth="1"/>
    <col min="10935" max="10935" width="10.85546875" style="5" customWidth="1"/>
    <col min="10936" max="10937" width="11.140625" style="5" customWidth="1"/>
    <col min="10938" max="10938" width="12.140625" style="5" customWidth="1"/>
    <col min="10939" max="10939" width="12.85546875" style="5" customWidth="1"/>
    <col min="10940" max="10940" width="10.7109375" style="5" customWidth="1"/>
    <col min="10941" max="10941" width="10.42578125" style="5" customWidth="1"/>
    <col min="10942" max="10942" width="10.140625" style="5" customWidth="1"/>
    <col min="10943" max="11179" width="9.140625" style="5"/>
    <col min="11180" max="11180" width="6.42578125" style="5" customWidth="1"/>
    <col min="11181" max="11181" width="10.85546875" style="5" customWidth="1"/>
    <col min="11182" max="11182" width="45.28515625" style="5" customWidth="1"/>
    <col min="11183" max="11183" width="12.140625" style="5" customWidth="1"/>
    <col min="11184" max="11184" width="11.42578125" style="5" customWidth="1"/>
    <col min="11185" max="11185" width="13" style="5" customWidth="1"/>
    <col min="11186" max="11186" width="15.28515625" style="5" customWidth="1"/>
    <col min="11187" max="11187" width="11.42578125" style="5" customWidth="1"/>
    <col min="11188" max="11190" width="11" style="5" customWidth="1"/>
    <col min="11191" max="11191" width="10.85546875" style="5" customWidth="1"/>
    <col min="11192" max="11193" width="11.140625" style="5" customWidth="1"/>
    <col min="11194" max="11194" width="12.140625" style="5" customWidth="1"/>
    <col min="11195" max="11195" width="12.85546875" style="5" customWidth="1"/>
    <col min="11196" max="11196" width="10.7109375" style="5" customWidth="1"/>
    <col min="11197" max="11197" width="10.42578125" style="5" customWidth="1"/>
    <col min="11198" max="11198" width="10.140625" style="5" customWidth="1"/>
    <col min="11199" max="11435" width="9.140625" style="5"/>
    <col min="11436" max="11436" width="6.42578125" style="5" customWidth="1"/>
    <col min="11437" max="11437" width="10.85546875" style="5" customWidth="1"/>
    <col min="11438" max="11438" width="45.28515625" style="5" customWidth="1"/>
    <col min="11439" max="11439" width="12.140625" style="5" customWidth="1"/>
    <col min="11440" max="11440" width="11.42578125" style="5" customWidth="1"/>
    <col min="11441" max="11441" width="13" style="5" customWidth="1"/>
    <col min="11442" max="11442" width="15.28515625" style="5" customWidth="1"/>
    <col min="11443" max="11443" width="11.42578125" style="5" customWidth="1"/>
    <col min="11444" max="11446" width="11" style="5" customWidth="1"/>
    <col min="11447" max="11447" width="10.85546875" style="5" customWidth="1"/>
    <col min="11448" max="11449" width="11.140625" style="5" customWidth="1"/>
    <col min="11450" max="11450" width="12.140625" style="5" customWidth="1"/>
    <col min="11451" max="11451" width="12.85546875" style="5" customWidth="1"/>
    <col min="11452" max="11452" width="10.7109375" style="5" customWidth="1"/>
    <col min="11453" max="11453" width="10.42578125" style="5" customWidth="1"/>
    <col min="11454" max="11454" width="10.140625" style="5" customWidth="1"/>
    <col min="11455" max="11691" width="9.140625" style="5"/>
    <col min="11692" max="11692" width="6.42578125" style="5" customWidth="1"/>
    <col min="11693" max="11693" width="10.85546875" style="5" customWidth="1"/>
    <col min="11694" max="11694" width="45.28515625" style="5" customWidth="1"/>
    <col min="11695" max="11695" width="12.140625" style="5" customWidth="1"/>
    <col min="11696" max="11696" width="11.42578125" style="5" customWidth="1"/>
    <col min="11697" max="11697" width="13" style="5" customWidth="1"/>
    <col min="11698" max="11698" width="15.28515625" style="5" customWidth="1"/>
    <col min="11699" max="11699" width="11.42578125" style="5" customWidth="1"/>
    <col min="11700" max="11702" width="11" style="5" customWidth="1"/>
    <col min="11703" max="11703" width="10.85546875" style="5" customWidth="1"/>
    <col min="11704" max="11705" width="11.140625" style="5" customWidth="1"/>
    <col min="11706" max="11706" width="12.140625" style="5" customWidth="1"/>
    <col min="11707" max="11707" width="12.85546875" style="5" customWidth="1"/>
    <col min="11708" max="11708" width="10.7109375" style="5" customWidth="1"/>
    <col min="11709" max="11709" width="10.42578125" style="5" customWidth="1"/>
    <col min="11710" max="11710" width="10.140625" style="5" customWidth="1"/>
    <col min="11711" max="11947" width="9.140625" style="5"/>
    <col min="11948" max="11948" width="6.42578125" style="5" customWidth="1"/>
    <col min="11949" max="11949" width="10.85546875" style="5" customWidth="1"/>
    <col min="11950" max="11950" width="45.28515625" style="5" customWidth="1"/>
    <col min="11951" max="11951" width="12.140625" style="5" customWidth="1"/>
    <col min="11952" max="11952" width="11.42578125" style="5" customWidth="1"/>
    <col min="11953" max="11953" width="13" style="5" customWidth="1"/>
    <col min="11954" max="11954" width="15.28515625" style="5" customWidth="1"/>
    <col min="11955" max="11955" width="11.42578125" style="5" customWidth="1"/>
    <col min="11956" max="11958" width="11" style="5" customWidth="1"/>
    <col min="11959" max="11959" width="10.85546875" style="5" customWidth="1"/>
    <col min="11960" max="11961" width="11.140625" style="5" customWidth="1"/>
    <col min="11962" max="11962" width="12.140625" style="5" customWidth="1"/>
    <col min="11963" max="11963" width="12.85546875" style="5" customWidth="1"/>
    <col min="11964" max="11964" width="10.7109375" style="5" customWidth="1"/>
    <col min="11965" max="11965" width="10.42578125" style="5" customWidth="1"/>
    <col min="11966" max="11966" width="10.140625" style="5" customWidth="1"/>
    <col min="11967" max="12203" width="9.140625" style="5"/>
    <col min="12204" max="12204" width="6.42578125" style="5" customWidth="1"/>
    <col min="12205" max="12205" width="10.85546875" style="5" customWidth="1"/>
    <col min="12206" max="12206" width="45.28515625" style="5" customWidth="1"/>
    <col min="12207" max="12207" width="12.140625" style="5" customWidth="1"/>
    <col min="12208" max="12208" width="11.42578125" style="5" customWidth="1"/>
    <col min="12209" max="12209" width="13" style="5" customWidth="1"/>
    <col min="12210" max="12210" width="15.28515625" style="5" customWidth="1"/>
    <col min="12211" max="12211" width="11.42578125" style="5" customWidth="1"/>
    <col min="12212" max="12214" width="11" style="5" customWidth="1"/>
    <col min="12215" max="12215" width="10.85546875" style="5" customWidth="1"/>
    <col min="12216" max="12217" width="11.140625" style="5" customWidth="1"/>
    <col min="12218" max="12218" width="12.140625" style="5" customWidth="1"/>
    <col min="12219" max="12219" width="12.85546875" style="5" customWidth="1"/>
    <col min="12220" max="12220" width="10.7109375" style="5" customWidth="1"/>
    <col min="12221" max="12221" width="10.42578125" style="5" customWidth="1"/>
    <col min="12222" max="12222" width="10.140625" style="5" customWidth="1"/>
    <col min="12223" max="12459" width="9.140625" style="5"/>
    <col min="12460" max="12460" width="6.42578125" style="5" customWidth="1"/>
    <col min="12461" max="12461" width="10.85546875" style="5" customWidth="1"/>
    <col min="12462" max="12462" width="45.28515625" style="5" customWidth="1"/>
    <col min="12463" max="12463" width="12.140625" style="5" customWidth="1"/>
    <col min="12464" max="12464" width="11.42578125" style="5" customWidth="1"/>
    <col min="12465" max="12465" width="13" style="5" customWidth="1"/>
    <col min="12466" max="12466" width="15.28515625" style="5" customWidth="1"/>
    <col min="12467" max="12467" width="11.42578125" style="5" customWidth="1"/>
    <col min="12468" max="12470" width="11" style="5" customWidth="1"/>
    <col min="12471" max="12471" width="10.85546875" style="5" customWidth="1"/>
    <col min="12472" max="12473" width="11.140625" style="5" customWidth="1"/>
    <col min="12474" max="12474" width="12.140625" style="5" customWidth="1"/>
    <col min="12475" max="12475" width="12.85546875" style="5" customWidth="1"/>
    <col min="12476" max="12476" width="10.7109375" style="5" customWidth="1"/>
    <col min="12477" max="12477" width="10.42578125" style="5" customWidth="1"/>
    <col min="12478" max="12478" width="10.140625" style="5" customWidth="1"/>
    <col min="12479" max="12715" width="9.140625" style="5"/>
    <col min="12716" max="12716" width="6.42578125" style="5" customWidth="1"/>
    <col min="12717" max="12717" width="10.85546875" style="5" customWidth="1"/>
    <col min="12718" max="12718" width="45.28515625" style="5" customWidth="1"/>
    <col min="12719" max="12719" width="12.140625" style="5" customWidth="1"/>
    <col min="12720" max="12720" width="11.42578125" style="5" customWidth="1"/>
    <col min="12721" max="12721" width="13" style="5" customWidth="1"/>
    <col min="12722" max="12722" width="15.28515625" style="5" customWidth="1"/>
    <col min="12723" max="12723" width="11.42578125" style="5" customWidth="1"/>
    <col min="12724" max="12726" width="11" style="5" customWidth="1"/>
    <col min="12727" max="12727" width="10.85546875" style="5" customWidth="1"/>
    <col min="12728" max="12729" width="11.140625" style="5" customWidth="1"/>
    <col min="12730" max="12730" width="12.140625" style="5" customWidth="1"/>
    <col min="12731" max="12731" width="12.85546875" style="5" customWidth="1"/>
    <col min="12732" max="12732" width="10.7109375" style="5" customWidth="1"/>
    <col min="12733" max="12733" width="10.42578125" style="5" customWidth="1"/>
    <col min="12734" max="12734" width="10.140625" style="5" customWidth="1"/>
    <col min="12735" max="12971" width="9.140625" style="5"/>
    <col min="12972" max="12972" width="6.42578125" style="5" customWidth="1"/>
    <col min="12973" max="12973" width="10.85546875" style="5" customWidth="1"/>
    <col min="12974" max="12974" width="45.28515625" style="5" customWidth="1"/>
    <col min="12975" max="12975" width="12.140625" style="5" customWidth="1"/>
    <col min="12976" max="12976" width="11.42578125" style="5" customWidth="1"/>
    <col min="12977" max="12977" width="13" style="5" customWidth="1"/>
    <col min="12978" max="12978" width="15.28515625" style="5" customWidth="1"/>
    <col min="12979" max="12979" width="11.42578125" style="5" customWidth="1"/>
    <col min="12980" max="12982" width="11" style="5" customWidth="1"/>
    <col min="12983" max="12983" width="10.85546875" style="5" customWidth="1"/>
    <col min="12984" max="12985" width="11.140625" style="5" customWidth="1"/>
    <col min="12986" max="12986" width="12.140625" style="5" customWidth="1"/>
    <col min="12987" max="12987" width="12.85546875" style="5" customWidth="1"/>
    <col min="12988" max="12988" width="10.7109375" style="5" customWidth="1"/>
    <col min="12989" max="12989" width="10.42578125" style="5" customWidth="1"/>
    <col min="12990" max="12990" width="10.140625" style="5" customWidth="1"/>
    <col min="12991" max="13227" width="9.140625" style="5"/>
    <col min="13228" max="13228" width="6.42578125" style="5" customWidth="1"/>
    <col min="13229" max="13229" width="10.85546875" style="5" customWidth="1"/>
    <col min="13230" max="13230" width="45.28515625" style="5" customWidth="1"/>
    <col min="13231" max="13231" width="12.140625" style="5" customWidth="1"/>
    <col min="13232" max="13232" width="11.42578125" style="5" customWidth="1"/>
    <col min="13233" max="13233" width="13" style="5" customWidth="1"/>
    <col min="13234" max="13234" width="15.28515625" style="5" customWidth="1"/>
    <col min="13235" max="13235" width="11.42578125" style="5" customWidth="1"/>
    <col min="13236" max="13238" width="11" style="5" customWidth="1"/>
    <col min="13239" max="13239" width="10.85546875" style="5" customWidth="1"/>
    <col min="13240" max="13241" width="11.140625" style="5" customWidth="1"/>
    <col min="13242" max="13242" width="12.140625" style="5" customWidth="1"/>
    <col min="13243" max="13243" width="12.85546875" style="5" customWidth="1"/>
    <col min="13244" max="13244" width="10.7109375" style="5" customWidth="1"/>
    <col min="13245" max="13245" width="10.42578125" style="5" customWidth="1"/>
    <col min="13246" max="13246" width="10.140625" style="5" customWidth="1"/>
    <col min="13247" max="13483" width="9.140625" style="5"/>
    <col min="13484" max="13484" width="6.42578125" style="5" customWidth="1"/>
    <col min="13485" max="13485" width="10.85546875" style="5" customWidth="1"/>
    <col min="13486" max="13486" width="45.28515625" style="5" customWidth="1"/>
    <col min="13487" max="13487" width="12.140625" style="5" customWidth="1"/>
    <col min="13488" max="13488" width="11.42578125" style="5" customWidth="1"/>
    <col min="13489" max="13489" width="13" style="5" customWidth="1"/>
    <col min="13490" max="13490" width="15.28515625" style="5" customWidth="1"/>
    <col min="13491" max="13491" width="11.42578125" style="5" customWidth="1"/>
    <col min="13492" max="13494" width="11" style="5" customWidth="1"/>
    <col min="13495" max="13495" width="10.85546875" style="5" customWidth="1"/>
    <col min="13496" max="13497" width="11.140625" style="5" customWidth="1"/>
    <col min="13498" max="13498" width="12.140625" style="5" customWidth="1"/>
    <col min="13499" max="13499" width="12.85546875" style="5" customWidth="1"/>
    <col min="13500" max="13500" width="10.7109375" style="5" customWidth="1"/>
    <col min="13501" max="13501" width="10.42578125" style="5" customWidth="1"/>
    <col min="13502" max="13502" width="10.140625" style="5" customWidth="1"/>
    <col min="13503" max="13739" width="9.140625" style="5"/>
    <col min="13740" max="13740" width="6.42578125" style="5" customWidth="1"/>
    <col min="13741" max="13741" width="10.85546875" style="5" customWidth="1"/>
    <col min="13742" max="13742" width="45.28515625" style="5" customWidth="1"/>
    <col min="13743" max="13743" width="12.140625" style="5" customWidth="1"/>
    <col min="13744" max="13744" width="11.42578125" style="5" customWidth="1"/>
    <col min="13745" max="13745" width="13" style="5" customWidth="1"/>
    <col min="13746" max="13746" width="15.28515625" style="5" customWidth="1"/>
    <col min="13747" max="13747" width="11.42578125" style="5" customWidth="1"/>
    <col min="13748" max="13750" width="11" style="5" customWidth="1"/>
    <col min="13751" max="13751" width="10.85546875" style="5" customWidth="1"/>
    <col min="13752" max="13753" width="11.140625" style="5" customWidth="1"/>
    <col min="13754" max="13754" width="12.140625" style="5" customWidth="1"/>
    <col min="13755" max="13755" width="12.85546875" style="5" customWidth="1"/>
    <col min="13756" max="13756" width="10.7109375" style="5" customWidth="1"/>
    <col min="13757" max="13757" width="10.42578125" style="5" customWidth="1"/>
    <col min="13758" max="13758" width="10.140625" style="5" customWidth="1"/>
    <col min="13759" max="13995" width="9.140625" style="5"/>
    <col min="13996" max="13996" width="6.42578125" style="5" customWidth="1"/>
    <col min="13997" max="13997" width="10.85546875" style="5" customWidth="1"/>
    <col min="13998" max="13998" width="45.28515625" style="5" customWidth="1"/>
    <col min="13999" max="13999" width="12.140625" style="5" customWidth="1"/>
    <col min="14000" max="14000" width="11.42578125" style="5" customWidth="1"/>
    <col min="14001" max="14001" width="13" style="5" customWidth="1"/>
    <col min="14002" max="14002" width="15.28515625" style="5" customWidth="1"/>
    <col min="14003" max="14003" width="11.42578125" style="5" customWidth="1"/>
    <col min="14004" max="14006" width="11" style="5" customWidth="1"/>
    <col min="14007" max="14007" width="10.85546875" style="5" customWidth="1"/>
    <col min="14008" max="14009" width="11.140625" style="5" customWidth="1"/>
    <col min="14010" max="14010" width="12.140625" style="5" customWidth="1"/>
    <col min="14011" max="14011" width="12.85546875" style="5" customWidth="1"/>
    <col min="14012" max="14012" width="10.7109375" style="5" customWidth="1"/>
    <col min="14013" max="14013" width="10.42578125" style="5" customWidth="1"/>
    <col min="14014" max="14014" width="10.140625" style="5" customWidth="1"/>
    <col min="14015" max="14251" width="9.140625" style="5"/>
    <col min="14252" max="14252" width="6.42578125" style="5" customWidth="1"/>
    <col min="14253" max="14253" width="10.85546875" style="5" customWidth="1"/>
    <col min="14254" max="14254" width="45.28515625" style="5" customWidth="1"/>
    <col min="14255" max="14255" width="12.140625" style="5" customWidth="1"/>
    <col min="14256" max="14256" width="11.42578125" style="5" customWidth="1"/>
    <col min="14257" max="14257" width="13" style="5" customWidth="1"/>
    <col min="14258" max="14258" width="15.28515625" style="5" customWidth="1"/>
    <col min="14259" max="14259" width="11.42578125" style="5" customWidth="1"/>
    <col min="14260" max="14262" width="11" style="5" customWidth="1"/>
    <col min="14263" max="14263" width="10.85546875" style="5" customWidth="1"/>
    <col min="14264" max="14265" width="11.140625" style="5" customWidth="1"/>
    <col min="14266" max="14266" width="12.140625" style="5" customWidth="1"/>
    <col min="14267" max="14267" width="12.85546875" style="5" customWidth="1"/>
    <col min="14268" max="14268" width="10.7109375" style="5" customWidth="1"/>
    <col min="14269" max="14269" width="10.42578125" style="5" customWidth="1"/>
    <col min="14270" max="14270" width="10.140625" style="5" customWidth="1"/>
    <col min="14271" max="14507" width="9.140625" style="5"/>
    <col min="14508" max="14508" width="6.42578125" style="5" customWidth="1"/>
    <col min="14509" max="14509" width="10.85546875" style="5" customWidth="1"/>
    <col min="14510" max="14510" width="45.28515625" style="5" customWidth="1"/>
    <col min="14511" max="14511" width="12.140625" style="5" customWidth="1"/>
    <col min="14512" max="14512" width="11.42578125" style="5" customWidth="1"/>
    <col min="14513" max="14513" width="13" style="5" customWidth="1"/>
    <col min="14514" max="14514" width="15.28515625" style="5" customWidth="1"/>
    <col min="14515" max="14515" width="11.42578125" style="5" customWidth="1"/>
    <col min="14516" max="14518" width="11" style="5" customWidth="1"/>
    <col min="14519" max="14519" width="10.85546875" style="5" customWidth="1"/>
    <col min="14520" max="14521" width="11.140625" style="5" customWidth="1"/>
    <col min="14522" max="14522" width="12.140625" style="5" customWidth="1"/>
    <col min="14523" max="14523" width="12.85546875" style="5" customWidth="1"/>
    <col min="14524" max="14524" width="10.7109375" style="5" customWidth="1"/>
    <col min="14525" max="14525" width="10.42578125" style="5" customWidth="1"/>
    <col min="14526" max="14526" width="10.140625" style="5" customWidth="1"/>
    <col min="14527" max="14763" width="9.140625" style="5"/>
    <col min="14764" max="14764" width="6.42578125" style="5" customWidth="1"/>
    <col min="14765" max="14765" width="10.85546875" style="5" customWidth="1"/>
    <col min="14766" max="14766" width="45.28515625" style="5" customWidth="1"/>
    <col min="14767" max="14767" width="12.140625" style="5" customWidth="1"/>
    <col min="14768" max="14768" width="11.42578125" style="5" customWidth="1"/>
    <col min="14769" max="14769" width="13" style="5" customWidth="1"/>
    <col min="14770" max="14770" width="15.28515625" style="5" customWidth="1"/>
    <col min="14771" max="14771" width="11.42578125" style="5" customWidth="1"/>
    <col min="14772" max="14774" width="11" style="5" customWidth="1"/>
    <col min="14775" max="14775" width="10.85546875" style="5" customWidth="1"/>
    <col min="14776" max="14777" width="11.140625" style="5" customWidth="1"/>
    <col min="14778" max="14778" width="12.140625" style="5" customWidth="1"/>
    <col min="14779" max="14779" width="12.85546875" style="5" customWidth="1"/>
    <col min="14780" max="14780" width="10.7109375" style="5" customWidth="1"/>
    <col min="14781" max="14781" width="10.42578125" style="5" customWidth="1"/>
    <col min="14782" max="14782" width="10.140625" style="5" customWidth="1"/>
    <col min="14783" max="15019" width="9.140625" style="5"/>
    <col min="15020" max="15020" width="6.42578125" style="5" customWidth="1"/>
    <col min="15021" max="15021" width="10.85546875" style="5" customWidth="1"/>
    <col min="15022" max="15022" width="45.28515625" style="5" customWidth="1"/>
    <col min="15023" max="15023" width="12.140625" style="5" customWidth="1"/>
    <col min="15024" max="15024" width="11.42578125" style="5" customWidth="1"/>
    <col min="15025" max="15025" width="13" style="5" customWidth="1"/>
    <col min="15026" max="15026" width="15.28515625" style="5" customWidth="1"/>
    <col min="15027" max="15027" width="11.42578125" style="5" customWidth="1"/>
    <col min="15028" max="15030" width="11" style="5" customWidth="1"/>
    <col min="15031" max="15031" width="10.85546875" style="5" customWidth="1"/>
    <col min="15032" max="15033" width="11.140625" style="5" customWidth="1"/>
    <col min="15034" max="15034" width="12.140625" style="5" customWidth="1"/>
    <col min="15035" max="15035" width="12.85546875" style="5" customWidth="1"/>
    <col min="15036" max="15036" width="10.7109375" style="5" customWidth="1"/>
    <col min="15037" max="15037" width="10.42578125" style="5" customWidth="1"/>
    <col min="15038" max="15038" width="10.140625" style="5" customWidth="1"/>
    <col min="15039" max="15275" width="9.140625" style="5"/>
    <col min="15276" max="15276" width="6.42578125" style="5" customWidth="1"/>
    <col min="15277" max="15277" width="10.85546875" style="5" customWidth="1"/>
    <col min="15278" max="15278" width="45.28515625" style="5" customWidth="1"/>
    <col min="15279" max="15279" width="12.140625" style="5" customWidth="1"/>
    <col min="15280" max="15280" width="11.42578125" style="5" customWidth="1"/>
    <col min="15281" max="15281" width="13" style="5" customWidth="1"/>
    <col min="15282" max="15282" width="15.28515625" style="5" customWidth="1"/>
    <col min="15283" max="15283" width="11.42578125" style="5" customWidth="1"/>
    <col min="15284" max="15286" width="11" style="5" customWidth="1"/>
    <col min="15287" max="15287" width="10.85546875" style="5" customWidth="1"/>
    <col min="15288" max="15289" width="11.140625" style="5" customWidth="1"/>
    <col min="15290" max="15290" width="12.140625" style="5" customWidth="1"/>
    <col min="15291" max="15291" width="12.85546875" style="5" customWidth="1"/>
    <col min="15292" max="15292" width="10.7109375" style="5" customWidth="1"/>
    <col min="15293" max="15293" width="10.42578125" style="5" customWidth="1"/>
    <col min="15294" max="15294" width="10.140625" style="5" customWidth="1"/>
    <col min="15295" max="15531" width="9.140625" style="5"/>
    <col min="15532" max="15532" width="6.42578125" style="5" customWidth="1"/>
    <col min="15533" max="15533" width="10.85546875" style="5" customWidth="1"/>
    <col min="15534" max="15534" width="45.28515625" style="5" customWidth="1"/>
    <col min="15535" max="15535" width="12.140625" style="5" customWidth="1"/>
    <col min="15536" max="15536" width="11.42578125" style="5" customWidth="1"/>
    <col min="15537" max="15537" width="13" style="5" customWidth="1"/>
    <col min="15538" max="15538" width="15.28515625" style="5" customWidth="1"/>
    <col min="15539" max="15539" width="11.42578125" style="5" customWidth="1"/>
    <col min="15540" max="15542" width="11" style="5" customWidth="1"/>
    <col min="15543" max="15543" width="10.85546875" style="5" customWidth="1"/>
    <col min="15544" max="15545" width="11.140625" style="5" customWidth="1"/>
    <col min="15546" max="15546" width="12.140625" style="5" customWidth="1"/>
    <col min="15547" max="15547" width="12.85546875" style="5" customWidth="1"/>
    <col min="15548" max="15548" width="10.7109375" style="5" customWidth="1"/>
    <col min="15549" max="15549" width="10.42578125" style="5" customWidth="1"/>
    <col min="15550" max="15550" width="10.140625" style="5" customWidth="1"/>
    <col min="15551" max="15787" width="9.140625" style="5"/>
    <col min="15788" max="15788" width="6.42578125" style="5" customWidth="1"/>
    <col min="15789" max="15789" width="10.85546875" style="5" customWidth="1"/>
    <col min="15790" max="15790" width="45.28515625" style="5" customWidth="1"/>
    <col min="15791" max="15791" width="12.140625" style="5" customWidth="1"/>
    <col min="15792" max="15792" width="11.42578125" style="5" customWidth="1"/>
    <col min="15793" max="15793" width="13" style="5" customWidth="1"/>
    <col min="15794" max="15794" width="15.28515625" style="5" customWidth="1"/>
    <col min="15795" max="15795" width="11.42578125" style="5" customWidth="1"/>
    <col min="15796" max="15798" width="11" style="5" customWidth="1"/>
    <col min="15799" max="15799" width="10.85546875" style="5" customWidth="1"/>
    <col min="15800" max="15801" width="11.140625" style="5" customWidth="1"/>
    <col min="15802" max="15802" width="12.140625" style="5" customWidth="1"/>
    <col min="15803" max="15803" width="12.85546875" style="5" customWidth="1"/>
    <col min="15804" max="15804" width="10.7109375" style="5" customWidth="1"/>
    <col min="15805" max="15805" width="10.42578125" style="5" customWidth="1"/>
    <col min="15806" max="15806" width="10.140625" style="5" customWidth="1"/>
    <col min="15807" max="16043" width="9.140625" style="5"/>
    <col min="16044" max="16044" width="6.42578125" style="5" customWidth="1"/>
    <col min="16045" max="16045" width="10.85546875" style="5" customWidth="1"/>
    <col min="16046" max="16046" width="45.28515625" style="5" customWidth="1"/>
    <col min="16047" max="16047" width="12.140625" style="5" customWidth="1"/>
    <col min="16048" max="16048" width="11.42578125" style="5" customWidth="1"/>
    <col min="16049" max="16049" width="13" style="5" customWidth="1"/>
    <col min="16050" max="16050" width="15.28515625" style="5" customWidth="1"/>
    <col min="16051" max="16051" width="11.42578125" style="5" customWidth="1"/>
    <col min="16052" max="16054" width="11" style="5" customWidth="1"/>
    <col min="16055" max="16055" width="10.85546875" style="5" customWidth="1"/>
    <col min="16056" max="16057" width="11.140625" style="5" customWidth="1"/>
    <col min="16058" max="16058" width="12.140625" style="5" customWidth="1"/>
    <col min="16059" max="16059" width="12.85546875" style="5" customWidth="1"/>
    <col min="16060" max="16060" width="10.7109375" style="5" customWidth="1"/>
    <col min="16061" max="16061" width="10.42578125" style="5" customWidth="1"/>
    <col min="16062" max="16062" width="10.140625" style="5" customWidth="1"/>
    <col min="16063" max="16299" width="9.140625" style="5"/>
    <col min="16300" max="16384" width="9.140625" style="5" customWidth="1"/>
  </cols>
  <sheetData>
    <row r="1" spans="1:12">
      <c r="L1" s="1" t="s">
        <v>11</v>
      </c>
    </row>
    <row r="2" spans="1:12">
      <c r="L2" s="1" t="s">
        <v>942</v>
      </c>
    </row>
    <row r="3" spans="1:12">
      <c r="L3" s="1" t="s">
        <v>13</v>
      </c>
    </row>
    <row r="4" spans="1:12">
      <c r="L4" s="1"/>
    </row>
    <row r="5" spans="1:12" ht="15.75">
      <c r="A5" s="315" t="s">
        <v>536</v>
      </c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</row>
    <row r="6" spans="1:12" ht="15.75">
      <c r="A6" s="315" t="s">
        <v>528</v>
      </c>
      <c r="B6" s="315"/>
      <c r="C6" s="315"/>
      <c r="D6" s="315"/>
      <c r="E6" s="315"/>
      <c r="F6" s="315"/>
      <c r="G6" s="315"/>
      <c r="H6" s="315"/>
      <c r="I6" s="315"/>
      <c r="J6" s="315"/>
      <c r="K6" s="315"/>
      <c r="L6" s="315"/>
    </row>
    <row r="7" spans="1:12" ht="15.75">
      <c r="A7" s="315" t="s">
        <v>537</v>
      </c>
      <c r="B7" s="315"/>
      <c r="C7" s="315"/>
      <c r="D7" s="315"/>
      <c r="E7" s="315"/>
      <c r="F7" s="315"/>
      <c r="G7" s="315"/>
      <c r="H7" s="315"/>
      <c r="I7" s="315"/>
      <c r="J7" s="315"/>
      <c r="K7" s="315"/>
      <c r="L7" s="315"/>
    </row>
    <row r="9" spans="1:12" ht="38.25">
      <c r="A9" s="10" t="s">
        <v>5</v>
      </c>
      <c r="B9" s="10" t="s">
        <v>6</v>
      </c>
      <c r="C9" s="10" t="s">
        <v>7</v>
      </c>
      <c r="D9" s="6">
        <v>2025</v>
      </c>
      <c r="E9" s="6">
        <v>2026</v>
      </c>
      <c r="F9" s="6">
        <v>2027</v>
      </c>
      <c r="G9" s="6">
        <v>2028</v>
      </c>
      <c r="H9" s="6">
        <v>2029</v>
      </c>
      <c r="I9" s="6">
        <v>2030</v>
      </c>
      <c r="J9" s="6">
        <v>2031</v>
      </c>
      <c r="K9" s="6" t="s">
        <v>562</v>
      </c>
      <c r="L9" s="6" t="s">
        <v>563</v>
      </c>
    </row>
    <row r="10" spans="1:12" s="55" customFormat="1" ht="12">
      <c r="A10" s="56">
        <v>1</v>
      </c>
      <c r="B10" s="56">
        <v>2</v>
      </c>
      <c r="C10" s="56">
        <v>3</v>
      </c>
      <c r="D10" s="56">
        <v>4</v>
      </c>
      <c r="E10" s="56">
        <v>5</v>
      </c>
      <c r="F10" s="56">
        <v>6</v>
      </c>
      <c r="G10" s="56">
        <v>7</v>
      </c>
      <c r="H10" s="56">
        <v>8</v>
      </c>
      <c r="I10" s="56">
        <v>9</v>
      </c>
      <c r="J10" s="56">
        <v>10</v>
      </c>
      <c r="K10" s="56">
        <v>11</v>
      </c>
      <c r="L10" s="56">
        <v>12</v>
      </c>
    </row>
    <row r="11" spans="1:12" ht="14.25">
      <c r="A11" s="26" t="s">
        <v>510</v>
      </c>
      <c r="B11" s="27"/>
      <c r="C11" s="27"/>
      <c r="D11" s="28"/>
      <c r="E11" s="28"/>
      <c r="F11" s="28"/>
      <c r="G11" s="28"/>
      <c r="H11" s="28"/>
      <c r="I11" s="28"/>
      <c r="J11" s="28"/>
      <c r="K11" s="28"/>
      <c r="L11" s="28"/>
    </row>
    <row r="12" spans="1:12" s="15" customFormat="1" ht="25.5">
      <c r="A12" s="30" t="s">
        <v>8</v>
      </c>
      <c r="B12" s="30" t="s">
        <v>36</v>
      </c>
      <c r="C12" s="29" t="s">
        <v>37</v>
      </c>
      <c r="D12" s="63">
        <v>2822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4">
        <v>2822</v>
      </c>
    </row>
    <row r="13" spans="1:12" s="15" customFormat="1" ht="25.5">
      <c r="A13" s="30" t="s">
        <v>8</v>
      </c>
      <c r="B13" s="30" t="s">
        <v>38</v>
      </c>
      <c r="C13" s="29" t="s">
        <v>573</v>
      </c>
      <c r="D13" s="63">
        <v>22012</v>
      </c>
      <c r="E13" s="63">
        <v>16023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4">
        <v>38035</v>
      </c>
    </row>
    <row r="14" spans="1:12" s="15" customFormat="1" ht="25.5">
      <c r="A14" s="30" t="s">
        <v>8</v>
      </c>
      <c r="B14" s="30" t="s">
        <v>39</v>
      </c>
      <c r="C14" s="29" t="s">
        <v>40</v>
      </c>
      <c r="D14" s="63">
        <v>67754</v>
      </c>
      <c r="E14" s="63">
        <v>66251</v>
      </c>
      <c r="F14" s="63">
        <v>64749</v>
      </c>
      <c r="G14" s="63">
        <v>63246</v>
      </c>
      <c r="H14" s="63">
        <v>61744</v>
      </c>
      <c r="I14" s="63">
        <v>60241</v>
      </c>
      <c r="J14" s="63">
        <v>44336</v>
      </c>
      <c r="K14" s="63">
        <v>0</v>
      </c>
      <c r="L14" s="64">
        <v>428321</v>
      </c>
    </row>
    <row r="15" spans="1:12" s="15" customFormat="1">
      <c r="A15" s="30" t="s">
        <v>8</v>
      </c>
      <c r="B15" s="30" t="s">
        <v>41</v>
      </c>
      <c r="C15" s="29" t="s">
        <v>42</v>
      </c>
      <c r="D15" s="63">
        <v>7678</v>
      </c>
      <c r="E15" s="63">
        <v>7516</v>
      </c>
      <c r="F15" s="63">
        <v>7355</v>
      </c>
      <c r="G15" s="63">
        <v>7194</v>
      </c>
      <c r="H15" s="63">
        <v>7033</v>
      </c>
      <c r="I15" s="63">
        <v>6872</v>
      </c>
      <c r="J15" s="63">
        <v>6711</v>
      </c>
      <c r="K15" s="63">
        <v>12939</v>
      </c>
      <c r="L15" s="64">
        <v>63298</v>
      </c>
    </row>
    <row r="16" spans="1:12" s="15" customFormat="1" ht="25.5">
      <c r="A16" s="30" t="s">
        <v>8</v>
      </c>
      <c r="B16" s="30" t="s">
        <v>542</v>
      </c>
      <c r="C16" s="29" t="s">
        <v>135</v>
      </c>
      <c r="D16" s="63">
        <v>7489</v>
      </c>
      <c r="E16" s="63">
        <v>7323</v>
      </c>
      <c r="F16" s="63">
        <v>7156</v>
      </c>
      <c r="G16" s="63">
        <v>6990</v>
      </c>
      <c r="H16" s="63">
        <v>3453</v>
      </c>
      <c r="I16" s="63">
        <v>0</v>
      </c>
      <c r="J16" s="63">
        <v>0</v>
      </c>
      <c r="K16" s="63">
        <v>0</v>
      </c>
      <c r="L16" s="64">
        <v>32411</v>
      </c>
    </row>
    <row r="17" spans="1:12" s="15" customFormat="1">
      <c r="A17" s="30" t="s">
        <v>8</v>
      </c>
      <c r="B17" s="30" t="s">
        <v>550</v>
      </c>
      <c r="C17" s="29" t="s">
        <v>139</v>
      </c>
      <c r="D17" s="63">
        <v>11957</v>
      </c>
      <c r="E17" s="63">
        <v>11670</v>
      </c>
      <c r="F17" s="63">
        <v>11383</v>
      </c>
      <c r="G17" s="63">
        <v>11097</v>
      </c>
      <c r="H17" s="63">
        <v>10810</v>
      </c>
      <c r="I17" s="63">
        <v>10523</v>
      </c>
      <c r="J17" s="63">
        <v>2613</v>
      </c>
      <c r="K17" s="63">
        <v>0</v>
      </c>
      <c r="L17" s="64">
        <v>70053</v>
      </c>
    </row>
    <row r="18" spans="1:12" s="15" customFormat="1" ht="25.5">
      <c r="A18" s="30" t="s">
        <v>8</v>
      </c>
      <c r="B18" s="30" t="s">
        <v>43</v>
      </c>
      <c r="C18" s="29" t="s">
        <v>44</v>
      </c>
      <c r="D18" s="63">
        <v>32235</v>
      </c>
      <c r="E18" s="63">
        <v>31497</v>
      </c>
      <c r="F18" s="63">
        <v>30758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4">
        <v>94490</v>
      </c>
    </row>
    <row r="19" spans="1:12" s="15" customFormat="1" ht="25.5">
      <c r="A19" s="30" t="s">
        <v>8</v>
      </c>
      <c r="B19" s="30" t="s">
        <v>549</v>
      </c>
      <c r="C19" s="29" t="s">
        <v>45</v>
      </c>
      <c r="D19" s="63">
        <v>3006</v>
      </c>
      <c r="E19" s="63">
        <v>2943</v>
      </c>
      <c r="F19" s="63">
        <v>2880</v>
      </c>
      <c r="G19" s="63">
        <v>2817</v>
      </c>
      <c r="H19" s="63">
        <v>2754</v>
      </c>
      <c r="I19" s="63">
        <v>2691</v>
      </c>
      <c r="J19" s="63">
        <v>1330</v>
      </c>
      <c r="K19" s="63">
        <v>0</v>
      </c>
      <c r="L19" s="64">
        <v>18421</v>
      </c>
    </row>
    <row r="20" spans="1:12" s="15" customFormat="1" ht="25.5">
      <c r="A20" s="30" t="s">
        <v>8</v>
      </c>
      <c r="B20" s="30" t="s">
        <v>47</v>
      </c>
      <c r="C20" s="29" t="s">
        <v>48</v>
      </c>
      <c r="D20" s="63">
        <v>4398</v>
      </c>
      <c r="E20" s="63">
        <v>4295</v>
      </c>
      <c r="F20" s="63">
        <v>4192</v>
      </c>
      <c r="G20" s="63">
        <v>4089</v>
      </c>
      <c r="H20" s="63">
        <v>1016</v>
      </c>
      <c r="I20" s="63">
        <v>0</v>
      </c>
      <c r="J20" s="63">
        <v>0</v>
      </c>
      <c r="K20" s="63">
        <v>0</v>
      </c>
      <c r="L20" s="64">
        <v>17990</v>
      </c>
    </row>
    <row r="21" spans="1:12" s="15" customFormat="1" ht="25.5">
      <c r="A21" s="30" t="s">
        <v>8</v>
      </c>
      <c r="B21" s="30" t="s">
        <v>574</v>
      </c>
      <c r="C21" s="29" t="s">
        <v>52</v>
      </c>
      <c r="D21" s="63">
        <v>8650</v>
      </c>
      <c r="E21" s="63">
        <v>8459</v>
      </c>
      <c r="F21" s="63">
        <v>8269</v>
      </c>
      <c r="G21" s="63">
        <v>8078</v>
      </c>
      <c r="H21" s="63">
        <v>3991</v>
      </c>
      <c r="I21" s="63">
        <v>0</v>
      </c>
      <c r="J21" s="63">
        <v>0</v>
      </c>
      <c r="K21" s="63">
        <v>0</v>
      </c>
      <c r="L21" s="64">
        <v>37447</v>
      </c>
    </row>
    <row r="22" spans="1:12" s="15" customFormat="1" ht="51">
      <c r="A22" s="30" t="s">
        <v>8</v>
      </c>
      <c r="B22" s="30" t="s">
        <v>545</v>
      </c>
      <c r="C22" s="29" t="s">
        <v>49</v>
      </c>
      <c r="D22" s="63">
        <v>12086</v>
      </c>
      <c r="E22" s="63">
        <v>11871</v>
      </c>
      <c r="F22" s="63">
        <v>11657</v>
      </c>
      <c r="G22" s="63">
        <v>11442</v>
      </c>
      <c r="H22" s="63">
        <v>11228</v>
      </c>
      <c r="I22" s="63">
        <v>11014</v>
      </c>
      <c r="J22" s="63">
        <v>10799</v>
      </c>
      <c r="K22" s="63">
        <v>140939</v>
      </c>
      <c r="L22" s="64">
        <v>221036</v>
      </c>
    </row>
    <row r="23" spans="1:12" s="15" customFormat="1" ht="25.5">
      <c r="A23" s="30" t="s">
        <v>8</v>
      </c>
      <c r="B23" s="30" t="s">
        <v>50</v>
      </c>
      <c r="C23" s="29" t="s">
        <v>51</v>
      </c>
      <c r="D23" s="63">
        <v>89959</v>
      </c>
      <c r="E23" s="63">
        <v>88250</v>
      </c>
      <c r="F23" s="63">
        <v>86542</v>
      </c>
      <c r="G23" s="63">
        <v>84833</v>
      </c>
      <c r="H23" s="63">
        <v>83124</v>
      </c>
      <c r="I23" s="63">
        <v>81416</v>
      </c>
      <c r="J23" s="63">
        <v>79707</v>
      </c>
      <c r="K23" s="63">
        <v>526943</v>
      </c>
      <c r="L23" s="64">
        <v>1120774</v>
      </c>
    </row>
    <row r="24" spans="1:12" s="15" customFormat="1" ht="25.5">
      <c r="A24" s="30" t="s">
        <v>8</v>
      </c>
      <c r="B24" s="30" t="s">
        <v>543</v>
      </c>
      <c r="C24" s="29" t="s">
        <v>46</v>
      </c>
      <c r="D24" s="63">
        <v>54557</v>
      </c>
      <c r="E24" s="63">
        <v>53574</v>
      </c>
      <c r="F24" s="63">
        <v>52590</v>
      </c>
      <c r="G24" s="63">
        <v>51607</v>
      </c>
      <c r="H24" s="63">
        <v>50624</v>
      </c>
      <c r="I24" s="63">
        <v>49641</v>
      </c>
      <c r="J24" s="63">
        <v>48657</v>
      </c>
      <c r="K24" s="63">
        <v>353861</v>
      </c>
      <c r="L24" s="64">
        <v>715111</v>
      </c>
    </row>
    <row r="25" spans="1:12" s="15" customFormat="1">
      <c r="A25" s="30" t="s">
        <v>8</v>
      </c>
      <c r="B25" s="30" t="s">
        <v>553</v>
      </c>
      <c r="C25" s="29" t="s">
        <v>72</v>
      </c>
      <c r="D25" s="63">
        <v>6624</v>
      </c>
      <c r="E25" s="63">
        <v>6501</v>
      </c>
      <c r="F25" s="63">
        <v>6378</v>
      </c>
      <c r="G25" s="63">
        <v>6255</v>
      </c>
      <c r="H25" s="63">
        <v>6132</v>
      </c>
      <c r="I25" s="63">
        <v>6009</v>
      </c>
      <c r="J25" s="63">
        <v>5885</v>
      </c>
      <c r="K25" s="63">
        <v>52087</v>
      </c>
      <c r="L25" s="64">
        <v>95871</v>
      </c>
    </row>
    <row r="26" spans="1:12" s="15" customFormat="1" ht="25.5">
      <c r="A26" s="30" t="s">
        <v>8</v>
      </c>
      <c r="B26" s="30" t="s">
        <v>53</v>
      </c>
      <c r="C26" s="29" t="s">
        <v>54</v>
      </c>
      <c r="D26" s="63">
        <v>7458</v>
      </c>
      <c r="E26" s="63">
        <v>7287</v>
      </c>
      <c r="F26" s="63">
        <v>7116</v>
      </c>
      <c r="G26" s="63">
        <v>6945</v>
      </c>
      <c r="H26" s="63">
        <v>3430</v>
      </c>
      <c r="I26" s="63">
        <v>0</v>
      </c>
      <c r="J26" s="63">
        <v>0</v>
      </c>
      <c r="K26" s="63">
        <v>0</v>
      </c>
      <c r="L26" s="64">
        <v>32236</v>
      </c>
    </row>
    <row r="27" spans="1:12" s="15" customFormat="1">
      <c r="A27" s="30" t="s">
        <v>8</v>
      </c>
      <c r="B27" s="30" t="s">
        <v>55</v>
      </c>
      <c r="C27" s="29" t="s">
        <v>56</v>
      </c>
      <c r="D27" s="63">
        <v>9759</v>
      </c>
      <c r="E27" s="63">
        <v>9535</v>
      </c>
      <c r="F27" s="63">
        <v>9311</v>
      </c>
      <c r="G27" s="63">
        <v>6858</v>
      </c>
      <c r="H27" s="63">
        <v>0</v>
      </c>
      <c r="I27" s="63">
        <v>0</v>
      </c>
      <c r="J27" s="63">
        <v>0</v>
      </c>
      <c r="K27" s="63">
        <v>0</v>
      </c>
      <c r="L27" s="64">
        <v>35463</v>
      </c>
    </row>
    <row r="28" spans="1:12" s="15" customFormat="1" ht="25.5">
      <c r="A28" s="30" t="s">
        <v>8</v>
      </c>
      <c r="B28" s="30" t="s">
        <v>57</v>
      </c>
      <c r="C28" s="29" t="s">
        <v>58</v>
      </c>
      <c r="D28" s="63">
        <v>16974</v>
      </c>
      <c r="E28" s="63">
        <v>16662</v>
      </c>
      <c r="F28" s="63">
        <v>16350</v>
      </c>
      <c r="G28" s="63">
        <v>16038</v>
      </c>
      <c r="H28" s="63">
        <v>15726</v>
      </c>
      <c r="I28" s="63">
        <v>15414</v>
      </c>
      <c r="J28" s="63">
        <v>15102</v>
      </c>
      <c r="K28" s="63">
        <v>93808</v>
      </c>
      <c r="L28" s="64">
        <v>206074</v>
      </c>
    </row>
    <row r="29" spans="1:12" s="15" customFormat="1">
      <c r="A29" s="30" t="s">
        <v>8</v>
      </c>
      <c r="B29" s="30" t="s">
        <v>59</v>
      </c>
      <c r="C29" s="29" t="s">
        <v>60</v>
      </c>
      <c r="D29" s="63">
        <v>2564</v>
      </c>
      <c r="E29" s="63">
        <v>2508</v>
      </c>
      <c r="F29" s="63">
        <v>2452</v>
      </c>
      <c r="G29" s="63">
        <v>2396</v>
      </c>
      <c r="H29" s="63">
        <v>2339</v>
      </c>
      <c r="I29" s="63">
        <v>2283</v>
      </c>
      <c r="J29" s="63">
        <v>2227</v>
      </c>
      <c r="K29" s="63">
        <v>6855</v>
      </c>
      <c r="L29" s="64">
        <v>23624</v>
      </c>
    </row>
    <row r="30" spans="1:12" s="15" customFormat="1" ht="38.25">
      <c r="A30" s="30" t="s">
        <v>8</v>
      </c>
      <c r="B30" s="30" t="s">
        <v>539</v>
      </c>
      <c r="C30" s="29" t="s">
        <v>61</v>
      </c>
      <c r="D30" s="63">
        <v>6930</v>
      </c>
      <c r="E30" s="63">
        <v>6773</v>
      </c>
      <c r="F30" s="63">
        <v>6616</v>
      </c>
      <c r="G30" s="63">
        <v>3269</v>
      </c>
      <c r="H30" s="63">
        <v>0</v>
      </c>
      <c r="I30" s="63">
        <v>0</v>
      </c>
      <c r="J30" s="63">
        <v>0</v>
      </c>
      <c r="K30" s="63">
        <v>0</v>
      </c>
      <c r="L30" s="64">
        <v>23588</v>
      </c>
    </row>
    <row r="31" spans="1:12" s="15" customFormat="1" ht="38.25">
      <c r="A31" s="30" t="s">
        <v>8</v>
      </c>
      <c r="B31" s="30" t="s">
        <v>62</v>
      </c>
      <c r="C31" s="29" t="s">
        <v>40</v>
      </c>
      <c r="D31" s="63">
        <v>10726</v>
      </c>
      <c r="E31" s="63">
        <v>10523</v>
      </c>
      <c r="F31" s="63">
        <v>10319</v>
      </c>
      <c r="G31" s="63">
        <v>10116</v>
      </c>
      <c r="H31" s="63">
        <v>9912</v>
      </c>
      <c r="I31" s="63">
        <v>9708</v>
      </c>
      <c r="J31" s="63">
        <v>9505</v>
      </c>
      <c r="K31" s="63">
        <v>82020</v>
      </c>
      <c r="L31" s="64">
        <v>152829</v>
      </c>
    </row>
    <row r="32" spans="1:12" s="15" customFormat="1" ht="25.5">
      <c r="A32" s="30" t="s">
        <v>8</v>
      </c>
      <c r="B32" s="30" t="s">
        <v>63</v>
      </c>
      <c r="C32" s="29" t="s">
        <v>64</v>
      </c>
      <c r="D32" s="63">
        <v>11501</v>
      </c>
      <c r="E32" s="63">
        <v>11240</v>
      </c>
      <c r="F32" s="63">
        <v>10979</v>
      </c>
      <c r="G32" s="63">
        <v>5424</v>
      </c>
      <c r="H32" s="63">
        <v>0</v>
      </c>
      <c r="I32" s="63">
        <v>0</v>
      </c>
      <c r="J32" s="63">
        <v>0</v>
      </c>
      <c r="K32" s="63">
        <v>0</v>
      </c>
      <c r="L32" s="64">
        <v>39144</v>
      </c>
    </row>
    <row r="33" spans="1:12" s="15" customFormat="1" ht="25.5">
      <c r="A33" s="30" t="s">
        <v>8</v>
      </c>
      <c r="B33" s="30" t="s">
        <v>65</v>
      </c>
      <c r="C33" s="29" t="s">
        <v>40</v>
      </c>
      <c r="D33" s="63">
        <v>568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0</v>
      </c>
      <c r="K33" s="63">
        <v>0</v>
      </c>
      <c r="L33" s="64">
        <v>568</v>
      </c>
    </row>
    <row r="34" spans="1:12" s="15" customFormat="1" ht="51">
      <c r="A34" s="30" t="s">
        <v>8</v>
      </c>
      <c r="B34" s="30" t="s">
        <v>66</v>
      </c>
      <c r="C34" s="29" t="s">
        <v>67</v>
      </c>
      <c r="D34" s="63">
        <v>13761</v>
      </c>
      <c r="E34" s="63">
        <v>13513</v>
      </c>
      <c r="F34" s="63">
        <v>13265</v>
      </c>
      <c r="G34" s="63">
        <v>13017</v>
      </c>
      <c r="H34" s="63">
        <v>12770</v>
      </c>
      <c r="I34" s="63">
        <v>12522</v>
      </c>
      <c r="J34" s="63">
        <v>12274</v>
      </c>
      <c r="K34" s="63">
        <v>89272</v>
      </c>
      <c r="L34" s="64">
        <v>180394</v>
      </c>
    </row>
    <row r="35" spans="1:12" s="15" customFormat="1" ht="25.5">
      <c r="A35" s="30" t="s">
        <v>8</v>
      </c>
      <c r="B35" s="30" t="s">
        <v>88</v>
      </c>
      <c r="C35" s="29" t="s">
        <v>72</v>
      </c>
      <c r="D35" s="63">
        <v>39608</v>
      </c>
      <c r="E35" s="63">
        <v>38872</v>
      </c>
      <c r="F35" s="63">
        <v>38136</v>
      </c>
      <c r="G35" s="63">
        <v>37401</v>
      </c>
      <c r="H35" s="63">
        <v>36665</v>
      </c>
      <c r="I35" s="63">
        <v>35929</v>
      </c>
      <c r="J35" s="63">
        <v>35193</v>
      </c>
      <c r="K35" s="63">
        <v>311467</v>
      </c>
      <c r="L35" s="64">
        <v>573271</v>
      </c>
    </row>
    <row r="36" spans="1:12" s="15" customFormat="1" ht="25.5">
      <c r="A36" s="30" t="s">
        <v>8</v>
      </c>
      <c r="B36" s="30" t="s">
        <v>68</v>
      </c>
      <c r="C36" s="29" t="s">
        <v>69</v>
      </c>
      <c r="D36" s="63">
        <v>245158</v>
      </c>
      <c r="E36" s="63">
        <v>240869</v>
      </c>
      <c r="F36" s="63">
        <v>236580</v>
      </c>
      <c r="G36" s="63">
        <v>232291</v>
      </c>
      <c r="H36" s="63">
        <v>228001</v>
      </c>
      <c r="I36" s="63">
        <v>223712</v>
      </c>
      <c r="J36" s="63">
        <v>219423</v>
      </c>
      <c r="K36" s="63">
        <v>2661125</v>
      </c>
      <c r="L36" s="64">
        <v>4287159</v>
      </c>
    </row>
    <row r="37" spans="1:12" s="15" customFormat="1" ht="25.5">
      <c r="A37" s="30" t="s">
        <v>8</v>
      </c>
      <c r="B37" s="30" t="s">
        <v>71</v>
      </c>
      <c r="C37" s="29" t="s">
        <v>54</v>
      </c>
      <c r="D37" s="63">
        <v>10107</v>
      </c>
      <c r="E37" s="63">
        <v>9875</v>
      </c>
      <c r="F37" s="63">
        <v>9643</v>
      </c>
      <c r="G37" s="63">
        <v>9412</v>
      </c>
      <c r="H37" s="63">
        <v>4648</v>
      </c>
      <c r="I37" s="63">
        <v>0</v>
      </c>
      <c r="J37" s="63">
        <v>0</v>
      </c>
      <c r="K37" s="63">
        <v>0</v>
      </c>
      <c r="L37" s="64">
        <v>43685</v>
      </c>
    </row>
    <row r="38" spans="1:12" s="15" customFormat="1" ht="25.5">
      <c r="A38" s="30" t="s">
        <v>8</v>
      </c>
      <c r="B38" s="30" t="s">
        <v>73</v>
      </c>
      <c r="C38" s="29" t="s">
        <v>74</v>
      </c>
      <c r="D38" s="63">
        <v>7457</v>
      </c>
      <c r="E38" s="63">
        <v>7282</v>
      </c>
      <c r="F38" s="63">
        <v>7107</v>
      </c>
      <c r="G38" s="63">
        <v>3510</v>
      </c>
      <c r="H38" s="63">
        <v>0</v>
      </c>
      <c r="I38" s="63">
        <v>0</v>
      </c>
      <c r="J38" s="63">
        <v>0</v>
      </c>
      <c r="K38" s="63">
        <v>0</v>
      </c>
      <c r="L38" s="64">
        <v>25356</v>
      </c>
    </row>
    <row r="39" spans="1:12" s="15" customFormat="1" ht="25.5">
      <c r="A39" s="30" t="s">
        <v>8</v>
      </c>
      <c r="B39" s="30" t="s">
        <v>548</v>
      </c>
      <c r="C39" s="29" t="s">
        <v>75</v>
      </c>
      <c r="D39" s="63">
        <v>381072</v>
      </c>
      <c r="E39" s="63">
        <v>285053</v>
      </c>
      <c r="F39" s="63">
        <v>270697</v>
      </c>
      <c r="G39" s="63">
        <v>225060</v>
      </c>
      <c r="H39" s="63">
        <v>195133</v>
      </c>
      <c r="I39" s="63">
        <v>180909</v>
      </c>
      <c r="J39" s="63">
        <v>173598</v>
      </c>
      <c r="K39" s="63">
        <v>813612</v>
      </c>
      <c r="L39" s="64">
        <v>2525134</v>
      </c>
    </row>
    <row r="40" spans="1:12" s="15" customFormat="1">
      <c r="A40" s="30" t="s">
        <v>8</v>
      </c>
      <c r="B40" s="30" t="s">
        <v>552</v>
      </c>
      <c r="C40" s="29" t="s">
        <v>76</v>
      </c>
      <c r="D40" s="63">
        <v>22433</v>
      </c>
      <c r="E40" s="63">
        <v>22014</v>
      </c>
      <c r="F40" s="63">
        <v>21594</v>
      </c>
      <c r="G40" s="63">
        <v>21175</v>
      </c>
      <c r="H40" s="63">
        <v>20755</v>
      </c>
      <c r="I40" s="63">
        <v>20336</v>
      </c>
      <c r="J40" s="63">
        <v>19917</v>
      </c>
      <c r="K40" s="63">
        <v>172247</v>
      </c>
      <c r="L40" s="64">
        <v>320471</v>
      </c>
    </row>
    <row r="41" spans="1:12" s="15" customFormat="1" ht="25.5">
      <c r="A41" s="30" t="s">
        <v>8</v>
      </c>
      <c r="B41" s="30" t="s">
        <v>77</v>
      </c>
      <c r="C41" s="29" t="s">
        <v>78</v>
      </c>
      <c r="D41" s="63">
        <v>8869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4">
        <v>8869</v>
      </c>
    </row>
    <row r="42" spans="1:12" s="15" customFormat="1" ht="25.5">
      <c r="A42" s="30" t="s">
        <v>8</v>
      </c>
      <c r="B42" s="30" t="s">
        <v>551</v>
      </c>
      <c r="C42" s="29" t="s">
        <v>111</v>
      </c>
      <c r="D42" s="63">
        <v>47799</v>
      </c>
      <c r="E42" s="63">
        <v>46796</v>
      </c>
      <c r="F42" s="63">
        <v>45793</v>
      </c>
      <c r="G42" s="63">
        <v>44790</v>
      </c>
      <c r="H42" s="63">
        <v>43787</v>
      </c>
      <c r="I42" s="63">
        <v>42783</v>
      </c>
      <c r="J42" s="63">
        <v>31523</v>
      </c>
      <c r="K42" s="63">
        <v>0</v>
      </c>
      <c r="L42" s="64">
        <v>303271</v>
      </c>
    </row>
    <row r="43" spans="1:12" s="15" customFormat="1" ht="25.5">
      <c r="A43" s="30" t="s">
        <v>8</v>
      </c>
      <c r="B43" s="30" t="s">
        <v>79</v>
      </c>
      <c r="C43" s="29" t="s">
        <v>80</v>
      </c>
      <c r="D43" s="63">
        <v>31781</v>
      </c>
      <c r="E43" s="63">
        <v>31050</v>
      </c>
      <c r="F43" s="63">
        <v>30319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4">
        <v>93150</v>
      </c>
    </row>
    <row r="44" spans="1:12" s="15" customFormat="1" ht="25.5">
      <c r="A44" s="30" t="s">
        <v>8</v>
      </c>
      <c r="B44" s="30" t="s">
        <v>81</v>
      </c>
      <c r="C44" s="29" t="s">
        <v>82</v>
      </c>
      <c r="D44" s="63">
        <v>40690</v>
      </c>
      <c r="E44" s="63">
        <v>39731</v>
      </c>
      <c r="F44" s="63">
        <v>38772</v>
      </c>
      <c r="G44" s="63">
        <v>37813</v>
      </c>
      <c r="H44" s="63">
        <v>36854</v>
      </c>
      <c r="I44" s="63">
        <v>27101</v>
      </c>
      <c r="J44" s="63">
        <v>0</v>
      </c>
      <c r="K44" s="63">
        <v>0</v>
      </c>
      <c r="L44" s="64">
        <v>220961</v>
      </c>
    </row>
    <row r="45" spans="1:12" s="15" customFormat="1" ht="25.5">
      <c r="A45" s="30" t="s">
        <v>8</v>
      </c>
      <c r="B45" s="30" t="s">
        <v>546</v>
      </c>
      <c r="C45" s="29" t="s">
        <v>547</v>
      </c>
      <c r="D45" s="63">
        <v>21879</v>
      </c>
      <c r="E45" s="63">
        <v>21825</v>
      </c>
      <c r="F45" s="63">
        <v>21772</v>
      </c>
      <c r="G45" s="63">
        <v>21718</v>
      </c>
      <c r="H45" s="63">
        <v>21664</v>
      </c>
      <c r="I45" s="63">
        <v>21610</v>
      </c>
      <c r="J45" s="63">
        <v>0</v>
      </c>
      <c r="K45" s="63">
        <v>0</v>
      </c>
      <c r="L45" s="64">
        <v>130468</v>
      </c>
    </row>
    <row r="46" spans="1:12" s="15" customFormat="1" ht="38.25">
      <c r="A46" s="30" t="s">
        <v>8</v>
      </c>
      <c r="B46" s="30" t="s">
        <v>84</v>
      </c>
      <c r="C46" s="29" t="s">
        <v>58</v>
      </c>
      <c r="D46" s="63">
        <v>5754</v>
      </c>
      <c r="E46" s="63">
        <v>5624</v>
      </c>
      <c r="F46" s="63">
        <v>5495</v>
      </c>
      <c r="G46" s="63">
        <v>4048</v>
      </c>
      <c r="H46" s="63">
        <v>0</v>
      </c>
      <c r="I46" s="63">
        <v>0</v>
      </c>
      <c r="J46" s="63">
        <v>0</v>
      </c>
      <c r="K46" s="63">
        <v>0</v>
      </c>
      <c r="L46" s="64">
        <v>20921</v>
      </c>
    </row>
    <row r="47" spans="1:12" s="15" customFormat="1" ht="38.25">
      <c r="A47" s="30" t="s">
        <v>8</v>
      </c>
      <c r="B47" s="30" t="s">
        <v>85</v>
      </c>
      <c r="C47" s="29" t="s">
        <v>86</v>
      </c>
      <c r="D47" s="63">
        <v>2938</v>
      </c>
      <c r="E47" s="63">
        <v>0</v>
      </c>
      <c r="F47" s="63">
        <v>0</v>
      </c>
      <c r="G47" s="63">
        <v>0</v>
      </c>
      <c r="H47" s="63">
        <v>0</v>
      </c>
      <c r="I47" s="63">
        <v>0</v>
      </c>
      <c r="J47" s="63">
        <v>0</v>
      </c>
      <c r="K47" s="63">
        <v>0</v>
      </c>
      <c r="L47" s="64">
        <v>2938</v>
      </c>
    </row>
    <row r="48" spans="1:12" s="15" customFormat="1">
      <c r="A48" s="30" t="s">
        <v>8</v>
      </c>
      <c r="B48" s="30" t="s">
        <v>87</v>
      </c>
      <c r="C48" s="29" t="s">
        <v>40</v>
      </c>
      <c r="D48" s="63">
        <v>18374</v>
      </c>
      <c r="E48" s="63">
        <v>17967</v>
      </c>
      <c r="F48" s="63">
        <v>17560</v>
      </c>
      <c r="G48" s="63">
        <v>17152</v>
      </c>
      <c r="H48" s="63">
        <v>16745</v>
      </c>
      <c r="I48" s="63">
        <v>16337</v>
      </c>
      <c r="J48" s="63">
        <v>12024</v>
      </c>
      <c r="K48" s="63">
        <v>0</v>
      </c>
      <c r="L48" s="64">
        <v>116159</v>
      </c>
    </row>
    <row r="49" spans="1:12" s="15" customFormat="1" ht="25.5">
      <c r="A49" s="30" t="s">
        <v>8</v>
      </c>
      <c r="B49" s="30" t="s">
        <v>89</v>
      </c>
      <c r="C49" s="29" t="s">
        <v>76</v>
      </c>
      <c r="D49" s="63">
        <v>27239</v>
      </c>
      <c r="E49" s="63">
        <v>26626</v>
      </c>
      <c r="F49" s="63">
        <v>26012</v>
      </c>
      <c r="G49" s="63">
        <v>25399</v>
      </c>
      <c r="H49" s="63">
        <v>24786</v>
      </c>
      <c r="I49" s="63">
        <v>9476</v>
      </c>
      <c r="J49" s="63">
        <v>0</v>
      </c>
      <c r="K49" s="63">
        <v>0</v>
      </c>
      <c r="L49" s="64">
        <v>139538</v>
      </c>
    </row>
    <row r="50" spans="1:12" s="15" customFormat="1" ht="25.5">
      <c r="A50" s="30" t="s">
        <v>8</v>
      </c>
      <c r="B50" s="30" t="s">
        <v>90</v>
      </c>
      <c r="C50" s="29" t="s">
        <v>91</v>
      </c>
      <c r="D50" s="63">
        <v>8012</v>
      </c>
      <c r="E50" s="63">
        <v>0</v>
      </c>
      <c r="F50" s="63">
        <v>0</v>
      </c>
      <c r="G50" s="63">
        <v>0</v>
      </c>
      <c r="H50" s="63">
        <v>0</v>
      </c>
      <c r="I50" s="63">
        <v>0</v>
      </c>
      <c r="J50" s="63">
        <v>0</v>
      </c>
      <c r="K50" s="63">
        <v>0</v>
      </c>
      <c r="L50" s="64">
        <v>8012</v>
      </c>
    </row>
    <row r="51" spans="1:12" s="15" customFormat="1">
      <c r="A51" s="30" t="s">
        <v>8</v>
      </c>
      <c r="B51" s="30" t="s">
        <v>92</v>
      </c>
      <c r="C51" s="29" t="s">
        <v>575</v>
      </c>
      <c r="D51" s="63">
        <v>29852</v>
      </c>
      <c r="E51" s="63">
        <v>28809</v>
      </c>
      <c r="F51" s="63">
        <v>27766</v>
      </c>
      <c r="G51" s="63">
        <v>6803</v>
      </c>
      <c r="H51" s="63">
        <v>0</v>
      </c>
      <c r="I51" s="63">
        <v>0</v>
      </c>
      <c r="J51" s="63">
        <v>0</v>
      </c>
      <c r="K51" s="63">
        <v>0</v>
      </c>
      <c r="L51" s="64">
        <v>93230</v>
      </c>
    </row>
    <row r="52" spans="1:12" s="15" customFormat="1">
      <c r="A52" s="30" t="s">
        <v>8</v>
      </c>
      <c r="B52" s="30" t="s">
        <v>93</v>
      </c>
      <c r="C52" s="29" t="s">
        <v>94</v>
      </c>
      <c r="D52" s="63">
        <v>16821</v>
      </c>
      <c r="E52" s="63">
        <v>16244</v>
      </c>
      <c r="F52" s="63">
        <v>15666</v>
      </c>
      <c r="G52" s="63">
        <v>11425</v>
      </c>
      <c r="H52" s="63">
        <v>0</v>
      </c>
      <c r="I52" s="63">
        <v>0</v>
      </c>
      <c r="J52" s="63">
        <v>0</v>
      </c>
      <c r="K52" s="63">
        <v>0</v>
      </c>
      <c r="L52" s="64">
        <v>60156</v>
      </c>
    </row>
    <row r="53" spans="1:12" s="15" customFormat="1">
      <c r="A53" s="30" t="s">
        <v>8</v>
      </c>
      <c r="B53" s="30" t="s">
        <v>96</v>
      </c>
      <c r="C53" s="29" t="s">
        <v>97</v>
      </c>
      <c r="D53" s="63">
        <v>106083</v>
      </c>
      <c r="E53" s="63">
        <v>102878</v>
      </c>
      <c r="F53" s="63">
        <v>99673</v>
      </c>
      <c r="G53" s="63">
        <v>96468</v>
      </c>
      <c r="H53" s="63">
        <v>93263</v>
      </c>
      <c r="I53" s="63">
        <v>90057</v>
      </c>
      <c r="J53" s="63">
        <v>86852</v>
      </c>
      <c r="K53" s="63">
        <v>144487</v>
      </c>
      <c r="L53" s="64">
        <v>819761</v>
      </c>
    </row>
    <row r="54" spans="1:12" s="15" customFormat="1" ht="25.5">
      <c r="A54" s="30" t="s">
        <v>8</v>
      </c>
      <c r="B54" s="30" t="s">
        <v>98</v>
      </c>
      <c r="C54" s="29" t="s">
        <v>576</v>
      </c>
      <c r="D54" s="63">
        <v>29405</v>
      </c>
      <c r="E54" s="63">
        <v>7056</v>
      </c>
      <c r="F54" s="63">
        <v>0</v>
      </c>
      <c r="G54" s="63">
        <v>0</v>
      </c>
      <c r="H54" s="63">
        <v>0</v>
      </c>
      <c r="I54" s="63">
        <v>0</v>
      </c>
      <c r="J54" s="63">
        <v>0</v>
      </c>
      <c r="K54" s="63">
        <v>0</v>
      </c>
      <c r="L54" s="64">
        <v>36461</v>
      </c>
    </row>
    <row r="55" spans="1:12" s="15" customFormat="1">
      <c r="A55" s="30" t="s">
        <v>8</v>
      </c>
      <c r="B55" s="30" t="s">
        <v>99</v>
      </c>
      <c r="C55" s="29" t="s">
        <v>100</v>
      </c>
      <c r="D55" s="63">
        <v>13047</v>
      </c>
      <c r="E55" s="63">
        <v>12652</v>
      </c>
      <c r="F55" s="63">
        <v>12257</v>
      </c>
      <c r="G55" s="63">
        <v>11862</v>
      </c>
      <c r="H55" s="63">
        <v>11467</v>
      </c>
      <c r="I55" s="63">
        <v>11072</v>
      </c>
      <c r="J55" s="63">
        <v>10677</v>
      </c>
      <c r="K55" s="63">
        <v>15268</v>
      </c>
      <c r="L55" s="64">
        <v>98302</v>
      </c>
    </row>
    <row r="56" spans="1:12" s="15" customFormat="1" ht="25.5">
      <c r="A56" s="30" t="s">
        <v>8</v>
      </c>
      <c r="B56" s="30" t="s">
        <v>101</v>
      </c>
      <c r="C56" s="29" t="s">
        <v>102</v>
      </c>
      <c r="D56" s="63">
        <v>25686</v>
      </c>
      <c r="E56" s="63">
        <v>25282</v>
      </c>
      <c r="F56" s="63">
        <v>24853</v>
      </c>
      <c r="G56" s="63">
        <v>24423</v>
      </c>
      <c r="H56" s="63">
        <v>23994</v>
      </c>
      <c r="I56" s="63">
        <v>23564</v>
      </c>
      <c r="J56" s="63">
        <v>23135</v>
      </c>
      <c r="K56" s="63">
        <v>331504</v>
      </c>
      <c r="L56" s="64">
        <v>502441</v>
      </c>
    </row>
    <row r="57" spans="1:12" s="15" customFormat="1" ht="25.5">
      <c r="A57" s="30" t="s">
        <v>8</v>
      </c>
      <c r="B57" s="30" t="s">
        <v>541</v>
      </c>
      <c r="C57" s="29" t="s">
        <v>120</v>
      </c>
      <c r="D57" s="63">
        <v>18466</v>
      </c>
      <c r="E57" s="63">
        <v>17991</v>
      </c>
      <c r="F57" s="63">
        <v>17517</v>
      </c>
      <c r="G57" s="63">
        <v>4350</v>
      </c>
      <c r="H57" s="63">
        <v>0</v>
      </c>
      <c r="I57" s="63">
        <v>0</v>
      </c>
      <c r="J57" s="63">
        <v>0</v>
      </c>
      <c r="K57" s="63">
        <v>0</v>
      </c>
      <c r="L57" s="64">
        <v>58324</v>
      </c>
    </row>
    <row r="58" spans="1:12" s="15" customFormat="1">
      <c r="A58" s="30" t="s">
        <v>8</v>
      </c>
      <c r="B58" s="30" t="s">
        <v>103</v>
      </c>
      <c r="C58" s="29" t="s">
        <v>104</v>
      </c>
      <c r="D58" s="63">
        <v>34455</v>
      </c>
      <c r="E58" s="63">
        <v>33699</v>
      </c>
      <c r="F58" s="63">
        <v>32942</v>
      </c>
      <c r="G58" s="63">
        <v>32185</v>
      </c>
      <c r="H58" s="63">
        <v>31428</v>
      </c>
      <c r="I58" s="63">
        <v>0</v>
      </c>
      <c r="J58" s="63">
        <v>0</v>
      </c>
      <c r="K58" s="63">
        <v>0</v>
      </c>
      <c r="L58" s="64">
        <v>164709</v>
      </c>
    </row>
    <row r="59" spans="1:12" s="15" customFormat="1">
      <c r="A59" s="30" t="s">
        <v>8</v>
      </c>
      <c r="B59" s="30" t="s">
        <v>95</v>
      </c>
      <c r="C59" s="29" t="s">
        <v>577</v>
      </c>
      <c r="D59" s="63">
        <v>2812</v>
      </c>
      <c r="E59" s="63">
        <v>2774</v>
      </c>
      <c r="F59" s="63">
        <v>2737</v>
      </c>
      <c r="G59" s="63">
        <v>1342</v>
      </c>
      <c r="H59" s="63">
        <v>0</v>
      </c>
      <c r="I59" s="63">
        <v>0</v>
      </c>
      <c r="J59" s="63">
        <v>0</v>
      </c>
      <c r="K59" s="63">
        <v>0</v>
      </c>
      <c r="L59" s="64">
        <v>9665</v>
      </c>
    </row>
    <row r="60" spans="1:12" s="15" customFormat="1">
      <c r="A60" s="30" t="s">
        <v>8</v>
      </c>
      <c r="B60" s="30" t="s">
        <v>107</v>
      </c>
      <c r="C60" s="29" t="s">
        <v>108</v>
      </c>
      <c r="D60" s="63">
        <v>117193</v>
      </c>
      <c r="E60" s="63">
        <v>115037</v>
      </c>
      <c r="F60" s="63">
        <v>112881</v>
      </c>
      <c r="G60" s="63">
        <v>110725</v>
      </c>
      <c r="H60" s="63">
        <v>108569</v>
      </c>
      <c r="I60" s="63">
        <v>106413</v>
      </c>
      <c r="J60" s="63">
        <v>104256</v>
      </c>
      <c r="K60" s="63">
        <v>669426</v>
      </c>
      <c r="L60" s="64">
        <v>1444500</v>
      </c>
    </row>
    <row r="61" spans="1:12" s="15" customFormat="1">
      <c r="A61" s="30" t="s">
        <v>8</v>
      </c>
      <c r="B61" s="30" t="s">
        <v>109</v>
      </c>
      <c r="C61" s="29" t="s">
        <v>110</v>
      </c>
      <c r="D61" s="63">
        <v>46842</v>
      </c>
      <c r="E61" s="63">
        <v>45888</v>
      </c>
      <c r="F61" s="63">
        <v>44935</v>
      </c>
      <c r="G61" s="63">
        <v>43982</v>
      </c>
      <c r="H61" s="63">
        <v>43029</v>
      </c>
      <c r="I61" s="63">
        <v>42075</v>
      </c>
      <c r="J61" s="63">
        <v>41122</v>
      </c>
      <c r="K61" s="63">
        <v>319246</v>
      </c>
      <c r="L61" s="64">
        <v>627119</v>
      </c>
    </row>
    <row r="62" spans="1:12" s="15" customFormat="1">
      <c r="A62" s="30" t="s">
        <v>8</v>
      </c>
      <c r="B62" s="30" t="s">
        <v>540</v>
      </c>
      <c r="C62" s="29" t="s">
        <v>112</v>
      </c>
      <c r="D62" s="63">
        <v>1483873</v>
      </c>
      <c r="E62" s="63">
        <v>1251398</v>
      </c>
      <c r="F62" s="63">
        <v>914542</v>
      </c>
      <c r="G62" s="63">
        <v>686104</v>
      </c>
      <c r="H62" s="63">
        <v>671729</v>
      </c>
      <c r="I62" s="63">
        <v>649290</v>
      </c>
      <c r="J62" s="63">
        <v>599125</v>
      </c>
      <c r="K62" s="63">
        <v>1934269</v>
      </c>
      <c r="L62" s="64">
        <v>8190330</v>
      </c>
    </row>
    <row r="63" spans="1:12" s="15" customFormat="1" ht="25.5">
      <c r="A63" s="30" t="s">
        <v>8</v>
      </c>
      <c r="B63" s="30" t="s">
        <v>113</v>
      </c>
      <c r="C63" s="29" t="s">
        <v>114</v>
      </c>
      <c r="D63" s="63">
        <v>34352</v>
      </c>
      <c r="E63" s="63">
        <v>33560</v>
      </c>
      <c r="F63" s="63">
        <v>32768</v>
      </c>
      <c r="G63" s="63">
        <v>16186</v>
      </c>
      <c r="H63" s="63">
        <v>0</v>
      </c>
      <c r="I63" s="63">
        <v>0</v>
      </c>
      <c r="J63" s="63">
        <v>0</v>
      </c>
      <c r="K63" s="63">
        <v>0</v>
      </c>
      <c r="L63" s="64">
        <v>116866</v>
      </c>
    </row>
    <row r="64" spans="1:12" s="15" customFormat="1" ht="38.25">
      <c r="A64" s="30" t="s">
        <v>8</v>
      </c>
      <c r="B64" s="30" t="s">
        <v>115</v>
      </c>
      <c r="C64" s="29" t="s">
        <v>116</v>
      </c>
      <c r="D64" s="63">
        <v>3464</v>
      </c>
      <c r="E64" s="63">
        <v>3372</v>
      </c>
      <c r="F64" s="63">
        <v>0</v>
      </c>
      <c r="G64" s="63">
        <v>0</v>
      </c>
      <c r="H64" s="63">
        <v>0</v>
      </c>
      <c r="I64" s="63">
        <v>0</v>
      </c>
      <c r="J64" s="63">
        <v>0</v>
      </c>
      <c r="K64" s="63">
        <v>0</v>
      </c>
      <c r="L64" s="64">
        <v>6836</v>
      </c>
    </row>
    <row r="65" spans="1:12" s="15" customFormat="1" ht="25.5">
      <c r="A65" s="30" t="s">
        <v>8</v>
      </c>
      <c r="B65" s="30" t="s">
        <v>852</v>
      </c>
      <c r="C65" s="29" t="s">
        <v>117</v>
      </c>
      <c r="D65" s="63">
        <v>3796</v>
      </c>
      <c r="E65" s="63">
        <v>1878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4">
        <v>5674</v>
      </c>
    </row>
    <row r="66" spans="1:12" s="15" customFormat="1">
      <c r="A66" s="30" t="s">
        <v>8</v>
      </c>
      <c r="B66" s="30" t="s">
        <v>118</v>
      </c>
      <c r="C66" s="29" t="s">
        <v>119</v>
      </c>
      <c r="D66" s="63">
        <v>19501</v>
      </c>
      <c r="E66" s="63">
        <v>19124</v>
      </c>
      <c r="F66" s="63">
        <v>18747</v>
      </c>
      <c r="G66" s="63">
        <v>18369</v>
      </c>
      <c r="H66" s="63">
        <v>17992</v>
      </c>
      <c r="I66" s="63">
        <v>17615</v>
      </c>
      <c r="J66" s="63">
        <v>17238</v>
      </c>
      <c r="K66" s="63">
        <v>133161</v>
      </c>
      <c r="L66" s="64">
        <v>261747</v>
      </c>
    </row>
    <row r="67" spans="1:12" s="15" customFormat="1" ht="25.5">
      <c r="A67" s="30" t="s">
        <v>8</v>
      </c>
      <c r="B67" s="30" t="s">
        <v>544</v>
      </c>
      <c r="C67" s="29" t="s">
        <v>83</v>
      </c>
      <c r="D67" s="63">
        <v>34434</v>
      </c>
      <c r="E67" s="63">
        <v>33737</v>
      </c>
      <c r="F67" s="63">
        <v>33040</v>
      </c>
      <c r="G67" s="63">
        <v>32343</v>
      </c>
      <c r="H67" s="63">
        <v>31646</v>
      </c>
      <c r="I67" s="63">
        <v>30950</v>
      </c>
      <c r="J67" s="63">
        <v>30253</v>
      </c>
      <c r="K67" s="63">
        <v>229097</v>
      </c>
      <c r="L67" s="64">
        <v>455500</v>
      </c>
    </row>
    <row r="68" spans="1:12" s="15" customFormat="1">
      <c r="A68" s="30" t="s">
        <v>8</v>
      </c>
      <c r="B68" s="30" t="s">
        <v>137</v>
      </c>
      <c r="C68" s="29" t="s">
        <v>138</v>
      </c>
      <c r="D68" s="63">
        <v>40266</v>
      </c>
      <c r="E68" s="63">
        <v>39324</v>
      </c>
      <c r="F68" s="63">
        <v>38382</v>
      </c>
      <c r="G68" s="63">
        <v>37440</v>
      </c>
      <c r="H68" s="63">
        <v>36499</v>
      </c>
      <c r="I68" s="63">
        <v>35557</v>
      </c>
      <c r="J68" s="63">
        <v>34615</v>
      </c>
      <c r="K68" s="63">
        <v>33673</v>
      </c>
      <c r="L68" s="64">
        <v>295756</v>
      </c>
    </row>
    <row r="69" spans="1:12" s="15" customFormat="1" ht="25.5">
      <c r="A69" s="30" t="s">
        <v>8</v>
      </c>
      <c r="B69" s="30" t="s">
        <v>538</v>
      </c>
      <c r="C69" s="29" t="s">
        <v>121</v>
      </c>
      <c r="D69" s="63">
        <v>312931</v>
      </c>
      <c r="E69" s="63">
        <v>306955</v>
      </c>
      <c r="F69" s="63">
        <v>300980</v>
      </c>
      <c r="G69" s="63">
        <v>295005</v>
      </c>
      <c r="H69" s="63">
        <v>289030</v>
      </c>
      <c r="I69" s="63">
        <v>283055</v>
      </c>
      <c r="J69" s="63">
        <v>277079</v>
      </c>
      <c r="K69" s="63">
        <v>1295768</v>
      </c>
      <c r="L69" s="64">
        <v>3360803</v>
      </c>
    </row>
    <row r="70" spans="1:12" s="15" customFormat="1" ht="25.5">
      <c r="A70" s="30" t="s">
        <v>8</v>
      </c>
      <c r="B70" s="30" t="s">
        <v>122</v>
      </c>
      <c r="C70" s="29" t="s">
        <v>123</v>
      </c>
      <c r="D70" s="63">
        <v>11706</v>
      </c>
      <c r="E70" s="63">
        <v>11429</v>
      </c>
      <c r="F70" s="63">
        <v>11153</v>
      </c>
      <c r="G70" s="63">
        <v>10876</v>
      </c>
      <c r="H70" s="63">
        <v>10599</v>
      </c>
      <c r="I70" s="63">
        <v>10323</v>
      </c>
      <c r="J70" s="63">
        <v>10046</v>
      </c>
      <c r="K70" s="63">
        <v>1365</v>
      </c>
      <c r="L70" s="64">
        <v>77497</v>
      </c>
    </row>
    <row r="71" spans="1:12" s="15" customFormat="1" ht="51">
      <c r="A71" s="30" t="s">
        <v>8</v>
      </c>
      <c r="B71" s="30" t="s">
        <v>124</v>
      </c>
      <c r="C71" s="29" t="s">
        <v>125</v>
      </c>
      <c r="D71" s="63">
        <v>5965</v>
      </c>
      <c r="E71" s="63">
        <v>5809</v>
      </c>
      <c r="F71" s="63">
        <v>5653</v>
      </c>
      <c r="G71" s="63">
        <v>5496</v>
      </c>
      <c r="H71" s="63">
        <v>5340</v>
      </c>
      <c r="I71" s="63">
        <v>5183</v>
      </c>
      <c r="J71" s="63">
        <v>5027</v>
      </c>
      <c r="K71" s="63">
        <v>589</v>
      </c>
      <c r="L71" s="64">
        <v>39062</v>
      </c>
    </row>
    <row r="72" spans="1:12" s="15" customFormat="1" ht="25.5">
      <c r="A72" s="30" t="s">
        <v>8</v>
      </c>
      <c r="B72" s="30" t="s">
        <v>555</v>
      </c>
      <c r="C72" s="29" t="s">
        <v>127</v>
      </c>
      <c r="D72" s="63">
        <v>78703</v>
      </c>
      <c r="E72" s="63">
        <v>77113</v>
      </c>
      <c r="F72" s="63">
        <v>75523</v>
      </c>
      <c r="G72" s="63">
        <v>73933</v>
      </c>
      <c r="H72" s="63">
        <v>72343</v>
      </c>
      <c r="I72" s="63">
        <v>70752</v>
      </c>
      <c r="J72" s="63">
        <v>69162</v>
      </c>
      <c r="K72" s="63">
        <v>595623</v>
      </c>
      <c r="L72" s="64">
        <v>1113152</v>
      </c>
    </row>
    <row r="73" spans="1:12" s="15" customFormat="1" ht="25.5">
      <c r="A73" s="30" t="s">
        <v>8</v>
      </c>
      <c r="B73" s="30" t="s">
        <v>105</v>
      </c>
      <c r="C73" s="29" t="s">
        <v>106</v>
      </c>
      <c r="D73" s="63">
        <v>98326</v>
      </c>
      <c r="E73" s="63">
        <v>40679</v>
      </c>
      <c r="F73" s="63">
        <v>32018</v>
      </c>
      <c r="G73" s="63">
        <v>31173</v>
      </c>
      <c r="H73" s="63">
        <v>15177</v>
      </c>
      <c r="I73" s="63">
        <v>3553</v>
      </c>
      <c r="J73" s="63">
        <v>3461</v>
      </c>
      <c r="K73" s="63">
        <v>4967</v>
      </c>
      <c r="L73" s="64">
        <v>229354</v>
      </c>
    </row>
    <row r="74" spans="1:12" s="15" customFormat="1" ht="25.5">
      <c r="A74" s="30" t="s">
        <v>8</v>
      </c>
      <c r="B74" s="30" t="s">
        <v>556</v>
      </c>
      <c r="C74" s="29" t="s">
        <v>126</v>
      </c>
      <c r="D74" s="63">
        <v>65483</v>
      </c>
      <c r="E74" s="63">
        <v>64177</v>
      </c>
      <c r="F74" s="63">
        <v>62871</v>
      </c>
      <c r="G74" s="63">
        <v>61566</v>
      </c>
      <c r="H74" s="63">
        <v>60260</v>
      </c>
      <c r="I74" s="63">
        <v>58955</v>
      </c>
      <c r="J74" s="63">
        <v>57649</v>
      </c>
      <c r="K74" s="63">
        <v>526662</v>
      </c>
      <c r="L74" s="64">
        <v>957623</v>
      </c>
    </row>
    <row r="75" spans="1:12" s="15" customFormat="1" ht="25.5">
      <c r="A75" s="30" t="s">
        <v>8</v>
      </c>
      <c r="B75" s="30" t="s">
        <v>554</v>
      </c>
      <c r="C75" s="29" t="s">
        <v>128</v>
      </c>
      <c r="D75" s="63">
        <v>50521</v>
      </c>
      <c r="E75" s="63">
        <v>49265</v>
      </c>
      <c r="F75" s="63">
        <v>48010</v>
      </c>
      <c r="G75" s="63">
        <v>46754</v>
      </c>
      <c r="H75" s="63">
        <v>45499</v>
      </c>
      <c r="I75" s="63">
        <v>44243</v>
      </c>
      <c r="J75" s="63">
        <v>42988</v>
      </c>
      <c r="K75" s="63">
        <v>325425</v>
      </c>
      <c r="L75" s="64">
        <v>652705</v>
      </c>
    </row>
    <row r="76" spans="1:12" s="15" customFormat="1" ht="25.5">
      <c r="A76" s="30" t="s">
        <v>8</v>
      </c>
      <c r="B76" s="30" t="s">
        <v>953</v>
      </c>
      <c r="C76" s="29" t="s">
        <v>40</v>
      </c>
      <c r="D76" s="63">
        <v>83279</v>
      </c>
      <c r="E76" s="63">
        <v>81803</v>
      </c>
      <c r="F76" s="63">
        <v>80328</v>
      </c>
      <c r="G76" s="63">
        <v>78852</v>
      </c>
      <c r="H76" s="63">
        <v>77377</v>
      </c>
      <c r="I76" s="63">
        <v>75901</v>
      </c>
      <c r="J76" s="63">
        <v>74425</v>
      </c>
      <c r="K76" s="63">
        <v>926507</v>
      </c>
      <c r="L76" s="64">
        <v>1478472</v>
      </c>
    </row>
    <row r="77" spans="1:12" s="15" customFormat="1" ht="38.25">
      <c r="A77" s="30" t="s">
        <v>8</v>
      </c>
      <c r="B77" s="30" t="s">
        <v>129</v>
      </c>
      <c r="C77" s="29" t="s">
        <v>130</v>
      </c>
      <c r="D77" s="63">
        <v>21045</v>
      </c>
      <c r="E77" s="63">
        <v>20603</v>
      </c>
      <c r="F77" s="63">
        <v>20161</v>
      </c>
      <c r="G77" s="63">
        <v>19720</v>
      </c>
      <c r="H77" s="63">
        <v>19278</v>
      </c>
      <c r="I77" s="63">
        <v>18836</v>
      </c>
      <c r="J77" s="63">
        <v>18395</v>
      </c>
      <c r="K77" s="63">
        <v>237021</v>
      </c>
      <c r="L77" s="64">
        <v>375059</v>
      </c>
    </row>
    <row r="78" spans="1:12" s="15" customFormat="1" ht="25.5">
      <c r="A78" s="30" t="s">
        <v>8</v>
      </c>
      <c r="B78" s="30" t="s">
        <v>557</v>
      </c>
      <c r="C78" s="29" t="s">
        <v>131</v>
      </c>
      <c r="D78" s="63">
        <v>48810</v>
      </c>
      <c r="E78" s="63">
        <v>47708</v>
      </c>
      <c r="F78" s="63">
        <v>46606</v>
      </c>
      <c r="G78" s="63">
        <v>45504</v>
      </c>
      <c r="H78" s="63">
        <v>44402</v>
      </c>
      <c r="I78" s="63">
        <v>43300</v>
      </c>
      <c r="J78" s="63">
        <v>42198</v>
      </c>
      <c r="K78" s="63">
        <v>398808</v>
      </c>
      <c r="L78" s="64">
        <v>717336</v>
      </c>
    </row>
    <row r="79" spans="1:12" s="15" customFormat="1" ht="25.5">
      <c r="A79" s="30" t="s">
        <v>8</v>
      </c>
      <c r="B79" s="30" t="s">
        <v>132</v>
      </c>
      <c r="C79" s="29" t="s">
        <v>133</v>
      </c>
      <c r="D79" s="63">
        <v>31775</v>
      </c>
      <c r="E79" s="63">
        <v>31072</v>
      </c>
      <c r="F79" s="63">
        <v>30370</v>
      </c>
      <c r="G79" s="63">
        <v>29668</v>
      </c>
      <c r="H79" s="63">
        <v>28966</v>
      </c>
      <c r="I79" s="63">
        <v>28264</v>
      </c>
      <c r="J79" s="63">
        <v>27562</v>
      </c>
      <c r="K79" s="63">
        <v>259966</v>
      </c>
      <c r="L79" s="64">
        <v>467643</v>
      </c>
    </row>
    <row r="80" spans="1:12" s="15" customFormat="1" ht="25.5">
      <c r="A80" s="30" t="s">
        <v>8</v>
      </c>
      <c r="B80" s="30" t="s">
        <v>578</v>
      </c>
      <c r="C80" s="29" t="s">
        <v>134</v>
      </c>
      <c r="D80" s="63">
        <v>10621</v>
      </c>
      <c r="E80" s="63">
        <v>10383</v>
      </c>
      <c r="F80" s="63">
        <v>10145</v>
      </c>
      <c r="G80" s="63">
        <v>9907</v>
      </c>
      <c r="H80" s="63">
        <v>9669</v>
      </c>
      <c r="I80" s="63">
        <v>9431</v>
      </c>
      <c r="J80" s="63">
        <v>9193</v>
      </c>
      <c r="K80" s="63">
        <v>82392</v>
      </c>
      <c r="L80" s="64">
        <v>151741</v>
      </c>
    </row>
    <row r="81" spans="1:119" s="15" customFormat="1" ht="38.25">
      <c r="A81" s="30" t="s">
        <v>8</v>
      </c>
      <c r="B81" s="30" t="s">
        <v>579</v>
      </c>
      <c r="C81" s="29" t="s">
        <v>136</v>
      </c>
      <c r="D81" s="63">
        <v>16560</v>
      </c>
      <c r="E81" s="63">
        <v>16199</v>
      </c>
      <c r="F81" s="63">
        <v>15837</v>
      </c>
      <c r="G81" s="63">
        <v>15476</v>
      </c>
      <c r="H81" s="63">
        <v>15115</v>
      </c>
      <c r="I81" s="63">
        <v>14754</v>
      </c>
      <c r="J81" s="63">
        <v>14392</v>
      </c>
      <c r="K81" s="63">
        <v>142028</v>
      </c>
      <c r="L81" s="64">
        <v>250361</v>
      </c>
    </row>
    <row r="82" spans="1:119" s="15" customFormat="1" ht="38.25">
      <c r="A82" s="30" t="s">
        <v>8</v>
      </c>
      <c r="B82" s="30" t="s">
        <v>580</v>
      </c>
      <c r="C82" s="29" t="s">
        <v>136</v>
      </c>
      <c r="D82" s="63">
        <v>60436</v>
      </c>
      <c r="E82" s="63">
        <v>59113</v>
      </c>
      <c r="F82" s="63">
        <v>57791</v>
      </c>
      <c r="G82" s="63">
        <v>56468</v>
      </c>
      <c r="H82" s="63">
        <v>55146</v>
      </c>
      <c r="I82" s="63">
        <v>53824</v>
      </c>
      <c r="J82" s="63">
        <v>52501</v>
      </c>
      <c r="K82" s="63">
        <v>512829</v>
      </c>
      <c r="L82" s="64">
        <v>908108</v>
      </c>
    </row>
    <row r="83" spans="1:119" s="15" customFormat="1" ht="38.25">
      <c r="A83" s="30" t="s">
        <v>8</v>
      </c>
      <c r="B83" s="30" t="s">
        <v>581</v>
      </c>
      <c r="C83" s="29" t="s">
        <v>136</v>
      </c>
      <c r="D83" s="63">
        <v>27329</v>
      </c>
      <c r="E83" s="63">
        <v>26732</v>
      </c>
      <c r="F83" s="63">
        <v>26136</v>
      </c>
      <c r="G83" s="63">
        <v>25540</v>
      </c>
      <c r="H83" s="63">
        <v>24944</v>
      </c>
      <c r="I83" s="63">
        <v>24348</v>
      </c>
      <c r="J83" s="63">
        <v>23752</v>
      </c>
      <c r="K83" s="63">
        <v>234434</v>
      </c>
      <c r="L83" s="64">
        <v>413215</v>
      </c>
    </row>
    <row r="84" spans="1:119" s="15" customFormat="1" ht="25.5">
      <c r="A84" s="30" t="s">
        <v>8</v>
      </c>
      <c r="B84" s="30" t="s">
        <v>582</v>
      </c>
      <c r="C84" s="29" t="s">
        <v>136</v>
      </c>
      <c r="D84" s="63">
        <v>26835</v>
      </c>
      <c r="E84" s="63">
        <v>26250</v>
      </c>
      <c r="F84" s="63">
        <v>25664</v>
      </c>
      <c r="G84" s="63">
        <v>25079</v>
      </c>
      <c r="H84" s="63">
        <v>24493</v>
      </c>
      <c r="I84" s="63">
        <v>23908</v>
      </c>
      <c r="J84" s="63">
        <v>23323</v>
      </c>
      <c r="K84" s="63">
        <v>230213</v>
      </c>
      <c r="L84" s="64">
        <v>405765</v>
      </c>
    </row>
    <row r="85" spans="1:119" s="15" customFormat="1" ht="25.5">
      <c r="A85" s="30" t="s">
        <v>8</v>
      </c>
      <c r="B85" s="30" t="s">
        <v>583</v>
      </c>
      <c r="C85" s="29" t="s">
        <v>136</v>
      </c>
      <c r="D85" s="63">
        <v>21435</v>
      </c>
      <c r="E85" s="63">
        <v>20960</v>
      </c>
      <c r="F85" s="63">
        <v>20486</v>
      </c>
      <c r="G85" s="63">
        <v>20011</v>
      </c>
      <c r="H85" s="63">
        <v>19536</v>
      </c>
      <c r="I85" s="63">
        <v>19062</v>
      </c>
      <c r="J85" s="63">
        <v>18587</v>
      </c>
      <c r="K85" s="63">
        <v>174005</v>
      </c>
      <c r="L85" s="64">
        <v>314082</v>
      </c>
    </row>
    <row r="86" spans="1:119" s="15" customFormat="1" ht="25.5">
      <c r="A86" s="30" t="s">
        <v>8</v>
      </c>
      <c r="B86" s="30" t="s">
        <v>584</v>
      </c>
      <c r="C86" s="29" t="s">
        <v>585</v>
      </c>
      <c r="D86" s="63">
        <v>60968</v>
      </c>
      <c r="E86" s="63">
        <v>76340</v>
      </c>
      <c r="F86" s="63">
        <v>73924</v>
      </c>
      <c r="G86" s="63">
        <v>71508</v>
      </c>
      <c r="H86" s="63">
        <v>69092</v>
      </c>
      <c r="I86" s="63">
        <v>66676</v>
      </c>
      <c r="J86" s="63">
        <v>32723</v>
      </c>
      <c r="K86" s="63">
        <v>0</v>
      </c>
      <c r="L86" s="64">
        <v>451231</v>
      </c>
    </row>
    <row r="87" spans="1:119" s="15" customFormat="1" ht="25.5">
      <c r="A87" s="30" t="s">
        <v>8</v>
      </c>
      <c r="B87" s="30" t="s">
        <v>586</v>
      </c>
      <c r="C87" s="29" t="s">
        <v>585</v>
      </c>
      <c r="D87" s="63">
        <v>59634</v>
      </c>
      <c r="E87" s="63">
        <v>73711</v>
      </c>
      <c r="F87" s="63">
        <v>71378</v>
      </c>
      <c r="G87" s="63">
        <v>69045</v>
      </c>
      <c r="H87" s="63">
        <v>66712</v>
      </c>
      <c r="I87" s="63">
        <v>64379</v>
      </c>
      <c r="J87" s="63">
        <v>31603</v>
      </c>
      <c r="K87" s="63">
        <v>0</v>
      </c>
      <c r="L87" s="64">
        <v>436462</v>
      </c>
    </row>
    <row r="88" spans="1:119" s="15" customFormat="1" ht="38.25">
      <c r="A88" s="30" t="s">
        <v>8</v>
      </c>
      <c r="B88" s="30" t="s">
        <v>587</v>
      </c>
      <c r="C88" s="29" t="s">
        <v>588</v>
      </c>
      <c r="D88" s="63">
        <v>48333</v>
      </c>
      <c r="E88" s="63">
        <v>55642</v>
      </c>
      <c r="F88" s="63">
        <v>54340</v>
      </c>
      <c r="G88" s="63">
        <v>53038</v>
      </c>
      <c r="H88" s="63">
        <v>51736</v>
      </c>
      <c r="I88" s="63">
        <v>50434</v>
      </c>
      <c r="J88" s="63">
        <v>49132</v>
      </c>
      <c r="K88" s="63">
        <v>504444</v>
      </c>
      <c r="L88" s="64">
        <v>867099</v>
      </c>
    </row>
    <row r="89" spans="1:119" s="15" customFormat="1" ht="38.25">
      <c r="A89" s="30" t="s">
        <v>8</v>
      </c>
      <c r="B89" s="30" t="s">
        <v>589</v>
      </c>
      <c r="C89" s="29" t="s">
        <v>590</v>
      </c>
      <c r="D89" s="63">
        <v>19723</v>
      </c>
      <c r="E89" s="63">
        <v>23645</v>
      </c>
      <c r="F89" s="63">
        <v>23018</v>
      </c>
      <c r="G89" s="63">
        <v>22392</v>
      </c>
      <c r="H89" s="63">
        <v>21765</v>
      </c>
      <c r="I89" s="63">
        <v>21139</v>
      </c>
      <c r="J89" s="63">
        <v>20512</v>
      </c>
      <c r="K89" s="63">
        <v>133922</v>
      </c>
      <c r="L89" s="64">
        <v>286116</v>
      </c>
    </row>
    <row r="90" spans="1:119" customFormat="1" ht="25.5">
      <c r="A90" s="30" t="s">
        <v>8</v>
      </c>
      <c r="B90" s="30" t="s">
        <v>591</v>
      </c>
      <c r="C90" s="29" t="s">
        <v>590</v>
      </c>
      <c r="D90" s="63">
        <v>13576</v>
      </c>
      <c r="E90" s="63">
        <v>16559</v>
      </c>
      <c r="F90" s="63">
        <v>16120</v>
      </c>
      <c r="G90" s="63">
        <v>15681</v>
      </c>
      <c r="H90" s="63">
        <v>15242</v>
      </c>
      <c r="I90" s="63">
        <v>14804</v>
      </c>
      <c r="J90" s="63">
        <v>14365</v>
      </c>
      <c r="K90" s="63">
        <v>93799</v>
      </c>
      <c r="L90" s="64">
        <v>200146</v>
      </c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</row>
    <row r="91" spans="1:119" s="17" customFormat="1" ht="38.25">
      <c r="A91" s="30" t="s">
        <v>8</v>
      </c>
      <c r="B91" s="30" t="s">
        <v>592</v>
      </c>
      <c r="C91" s="29" t="s">
        <v>593</v>
      </c>
      <c r="D91" s="63">
        <v>16791</v>
      </c>
      <c r="E91" s="63">
        <v>20079</v>
      </c>
      <c r="F91" s="63">
        <v>19487</v>
      </c>
      <c r="G91" s="63">
        <v>18895</v>
      </c>
      <c r="H91" s="63">
        <v>18303</v>
      </c>
      <c r="I91" s="63">
        <v>17711</v>
      </c>
      <c r="J91" s="63">
        <v>17119</v>
      </c>
      <c r="K91" s="63">
        <v>40267</v>
      </c>
      <c r="L91" s="64">
        <v>168652</v>
      </c>
    </row>
    <row r="92" spans="1:119" s="17" customFormat="1" ht="25.5">
      <c r="A92" s="30" t="s">
        <v>8</v>
      </c>
      <c r="B92" s="30" t="s">
        <v>594</v>
      </c>
      <c r="C92" s="29" t="s">
        <v>590</v>
      </c>
      <c r="D92" s="63">
        <v>3984</v>
      </c>
      <c r="E92" s="63">
        <v>4956</v>
      </c>
      <c r="F92" s="63">
        <v>4790</v>
      </c>
      <c r="G92" s="63">
        <v>4623</v>
      </c>
      <c r="H92" s="63">
        <v>2196</v>
      </c>
      <c r="I92" s="63">
        <v>0</v>
      </c>
      <c r="J92" s="63">
        <v>0</v>
      </c>
      <c r="K92" s="63">
        <v>0</v>
      </c>
      <c r="L92" s="64">
        <v>20549</v>
      </c>
    </row>
    <row r="93" spans="1:119" s="17" customFormat="1" ht="38.25">
      <c r="A93" s="30" t="s">
        <v>8</v>
      </c>
      <c r="B93" s="30" t="s">
        <v>595</v>
      </c>
      <c r="C93" s="29" t="s">
        <v>593</v>
      </c>
      <c r="D93" s="63">
        <v>38993</v>
      </c>
      <c r="E93" s="63">
        <v>46628</v>
      </c>
      <c r="F93" s="63">
        <v>45253</v>
      </c>
      <c r="G93" s="63">
        <v>43878</v>
      </c>
      <c r="H93" s="63">
        <v>42504</v>
      </c>
      <c r="I93" s="63">
        <v>41129</v>
      </c>
      <c r="J93" s="63">
        <v>39754</v>
      </c>
      <c r="K93" s="63">
        <v>93515</v>
      </c>
      <c r="L93" s="64">
        <v>391654</v>
      </c>
    </row>
    <row r="94" spans="1:119" s="17" customFormat="1" ht="38.25">
      <c r="A94" s="30" t="s">
        <v>8</v>
      </c>
      <c r="B94" s="30" t="s">
        <v>596</v>
      </c>
      <c r="C94" s="29" t="s">
        <v>597</v>
      </c>
      <c r="D94" s="63">
        <v>22059</v>
      </c>
      <c r="E94" s="63">
        <v>43777</v>
      </c>
      <c r="F94" s="63">
        <v>42518</v>
      </c>
      <c r="G94" s="63">
        <v>41260</v>
      </c>
      <c r="H94" s="63">
        <v>40001</v>
      </c>
      <c r="I94" s="63">
        <v>38742</v>
      </c>
      <c r="J94" s="63">
        <v>37483</v>
      </c>
      <c r="K94" s="63">
        <v>96671</v>
      </c>
      <c r="L94" s="64">
        <v>362511</v>
      </c>
    </row>
    <row r="95" spans="1:119" s="17" customFormat="1" ht="38.25">
      <c r="A95" s="30" t="s">
        <v>8</v>
      </c>
      <c r="B95" s="30" t="s">
        <v>598</v>
      </c>
      <c r="C95" s="29" t="s">
        <v>597</v>
      </c>
      <c r="D95" s="63">
        <v>38099</v>
      </c>
      <c r="E95" s="63">
        <v>56233</v>
      </c>
      <c r="F95" s="63">
        <v>54764</v>
      </c>
      <c r="G95" s="63">
        <v>53296</v>
      </c>
      <c r="H95" s="63">
        <v>51828</v>
      </c>
      <c r="I95" s="63">
        <v>50359</v>
      </c>
      <c r="J95" s="63">
        <v>48891</v>
      </c>
      <c r="K95" s="63">
        <v>329201</v>
      </c>
      <c r="L95" s="64">
        <v>682671</v>
      </c>
    </row>
    <row r="96" spans="1:119" s="17" customFormat="1" ht="38.25">
      <c r="A96" s="30" t="s">
        <v>8</v>
      </c>
      <c r="B96" s="30" t="s">
        <v>599</v>
      </c>
      <c r="C96" s="29" t="s">
        <v>600</v>
      </c>
      <c r="D96" s="63">
        <v>5542</v>
      </c>
      <c r="E96" s="63">
        <v>8580</v>
      </c>
      <c r="F96" s="63">
        <v>8384</v>
      </c>
      <c r="G96" s="63">
        <v>8188</v>
      </c>
      <c r="H96" s="63">
        <v>7992</v>
      </c>
      <c r="I96" s="63">
        <v>7796</v>
      </c>
      <c r="J96" s="63">
        <v>7600</v>
      </c>
      <c r="K96" s="63">
        <v>79690</v>
      </c>
      <c r="L96" s="64">
        <v>133772</v>
      </c>
    </row>
    <row r="97" spans="1:12" s="17" customFormat="1" ht="25.5">
      <c r="A97" s="30" t="s">
        <v>8</v>
      </c>
      <c r="B97" s="30" t="s">
        <v>601</v>
      </c>
      <c r="C97" s="29" t="s">
        <v>600</v>
      </c>
      <c r="D97" s="63">
        <v>6530</v>
      </c>
      <c r="E97" s="63">
        <v>11891</v>
      </c>
      <c r="F97" s="63">
        <v>11543</v>
      </c>
      <c r="G97" s="63">
        <v>11196</v>
      </c>
      <c r="H97" s="63">
        <v>8189</v>
      </c>
      <c r="I97" s="63">
        <v>0</v>
      </c>
      <c r="J97" s="63">
        <v>0</v>
      </c>
      <c r="K97" s="63">
        <v>0</v>
      </c>
      <c r="L97" s="64">
        <v>49349</v>
      </c>
    </row>
    <row r="98" spans="1:12" s="17" customFormat="1" ht="25.5">
      <c r="A98" s="30" t="s">
        <v>8</v>
      </c>
      <c r="B98" s="30" t="s">
        <v>602</v>
      </c>
      <c r="C98" s="29" t="s">
        <v>603</v>
      </c>
      <c r="D98" s="63">
        <v>11326</v>
      </c>
      <c r="E98" s="63">
        <v>20611</v>
      </c>
      <c r="F98" s="63">
        <v>19994</v>
      </c>
      <c r="G98" s="63">
        <v>19376</v>
      </c>
      <c r="H98" s="63">
        <v>14173</v>
      </c>
      <c r="I98" s="63">
        <v>0</v>
      </c>
      <c r="J98" s="63">
        <v>0</v>
      </c>
      <c r="K98" s="63">
        <v>0</v>
      </c>
      <c r="L98" s="64">
        <v>85480</v>
      </c>
    </row>
    <row r="99" spans="1:12" ht="25.5">
      <c r="A99" s="30" t="s">
        <v>8</v>
      </c>
      <c r="B99" s="30" t="s">
        <v>604</v>
      </c>
      <c r="C99" s="29" t="s">
        <v>600</v>
      </c>
      <c r="D99" s="63">
        <v>5085</v>
      </c>
      <c r="E99" s="63">
        <v>9212</v>
      </c>
      <c r="F99" s="63">
        <v>8942</v>
      </c>
      <c r="G99" s="63">
        <v>8672</v>
      </c>
      <c r="H99" s="63">
        <v>5461</v>
      </c>
      <c r="I99" s="63">
        <v>0</v>
      </c>
      <c r="J99" s="63">
        <v>0</v>
      </c>
      <c r="K99" s="63">
        <v>0</v>
      </c>
      <c r="L99" s="64">
        <v>37372</v>
      </c>
    </row>
    <row r="100" spans="1:12" s="17" customFormat="1" ht="25.5">
      <c r="A100" s="30" t="s">
        <v>8</v>
      </c>
      <c r="B100" s="30" t="s">
        <v>535</v>
      </c>
      <c r="C100" s="29" t="s">
        <v>605</v>
      </c>
      <c r="D100" s="63">
        <v>1932</v>
      </c>
      <c r="E100" s="63">
        <v>9840</v>
      </c>
      <c r="F100" s="63">
        <v>9602</v>
      </c>
      <c r="G100" s="63">
        <v>9365</v>
      </c>
      <c r="H100" s="63">
        <v>9128</v>
      </c>
      <c r="I100" s="63">
        <v>8891</v>
      </c>
      <c r="J100" s="63">
        <v>8654</v>
      </c>
      <c r="K100" s="63">
        <v>60658</v>
      </c>
      <c r="L100" s="64">
        <v>118070</v>
      </c>
    </row>
    <row r="101" spans="1:12" s="17" customFormat="1" ht="25.5">
      <c r="A101" s="30" t="s">
        <v>8</v>
      </c>
      <c r="B101" s="30" t="s">
        <v>606</v>
      </c>
      <c r="C101" s="29" t="s">
        <v>605</v>
      </c>
      <c r="D101" s="63">
        <v>9286</v>
      </c>
      <c r="E101" s="63">
        <v>34610</v>
      </c>
      <c r="F101" s="63">
        <v>33849</v>
      </c>
      <c r="G101" s="63">
        <v>33089</v>
      </c>
      <c r="H101" s="63">
        <v>32328</v>
      </c>
      <c r="I101" s="63">
        <v>31567</v>
      </c>
      <c r="J101" s="63">
        <v>30807</v>
      </c>
      <c r="K101" s="63">
        <v>331207</v>
      </c>
      <c r="L101" s="64">
        <v>536743</v>
      </c>
    </row>
    <row r="102" spans="1:12" s="17" customFormat="1" ht="15.75">
      <c r="A102" s="30" t="s">
        <v>8</v>
      </c>
      <c r="B102" s="30" t="s">
        <v>532</v>
      </c>
      <c r="C102" s="29" t="s">
        <v>605</v>
      </c>
      <c r="D102" s="63">
        <v>3076</v>
      </c>
      <c r="E102" s="63">
        <v>13588</v>
      </c>
      <c r="F102" s="63">
        <v>13260</v>
      </c>
      <c r="G102" s="63">
        <v>12933</v>
      </c>
      <c r="H102" s="63">
        <v>12605</v>
      </c>
      <c r="I102" s="63">
        <v>12278</v>
      </c>
      <c r="J102" s="63">
        <v>11950</v>
      </c>
      <c r="K102" s="63">
        <v>83759</v>
      </c>
      <c r="L102" s="64">
        <v>163449</v>
      </c>
    </row>
    <row r="103" spans="1:12" s="17" customFormat="1" ht="25.5">
      <c r="A103" s="30" t="s">
        <v>8</v>
      </c>
      <c r="B103" s="30" t="s">
        <v>534</v>
      </c>
      <c r="C103" s="29" t="s">
        <v>605</v>
      </c>
      <c r="D103" s="63">
        <v>6097</v>
      </c>
      <c r="E103" s="63">
        <v>31894</v>
      </c>
      <c r="F103" s="63">
        <v>31086</v>
      </c>
      <c r="G103" s="63">
        <v>30278</v>
      </c>
      <c r="H103" s="63">
        <v>28377</v>
      </c>
      <c r="I103" s="63">
        <v>24330</v>
      </c>
      <c r="J103" s="63">
        <v>23681</v>
      </c>
      <c r="K103" s="63">
        <v>166064</v>
      </c>
      <c r="L103" s="64">
        <v>341807</v>
      </c>
    </row>
    <row r="104" spans="1:12" s="17" customFormat="1" ht="38.25">
      <c r="A104" s="30" t="s">
        <v>8</v>
      </c>
      <c r="B104" s="30" t="s">
        <v>607</v>
      </c>
      <c r="C104" s="29" t="s">
        <v>605</v>
      </c>
      <c r="D104" s="63">
        <v>4637</v>
      </c>
      <c r="E104" s="63">
        <v>20175</v>
      </c>
      <c r="F104" s="63">
        <v>19658</v>
      </c>
      <c r="G104" s="63">
        <v>19141</v>
      </c>
      <c r="H104" s="63">
        <v>18623</v>
      </c>
      <c r="I104" s="63">
        <v>18106</v>
      </c>
      <c r="J104" s="63">
        <v>17589</v>
      </c>
      <c r="K104" s="63">
        <v>49657</v>
      </c>
      <c r="L104" s="64">
        <v>167586</v>
      </c>
    </row>
    <row r="105" spans="1:12" s="17" customFormat="1" ht="38.25">
      <c r="A105" s="30" t="s">
        <v>8</v>
      </c>
      <c r="B105" s="30" t="s">
        <v>530</v>
      </c>
      <c r="C105" s="29" t="s">
        <v>608</v>
      </c>
      <c r="D105" s="63">
        <v>8747</v>
      </c>
      <c r="E105" s="63">
        <v>33259</v>
      </c>
      <c r="F105" s="63">
        <v>32331</v>
      </c>
      <c r="G105" s="63">
        <v>31403</v>
      </c>
      <c r="H105" s="63">
        <v>30475</v>
      </c>
      <c r="I105" s="63">
        <v>29547</v>
      </c>
      <c r="J105" s="63">
        <v>21711</v>
      </c>
      <c r="K105" s="63">
        <v>0</v>
      </c>
      <c r="L105" s="64">
        <v>187473</v>
      </c>
    </row>
    <row r="106" spans="1:12" s="17" customFormat="1" ht="15.75">
      <c r="A106" s="30" t="s">
        <v>8</v>
      </c>
      <c r="B106" s="30" t="s">
        <v>609</v>
      </c>
      <c r="C106" s="29" t="s">
        <v>605</v>
      </c>
      <c r="D106" s="63">
        <v>8107</v>
      </c>
      <c r="E106" s="63">
        <v>30708</v>
      </c>
      <c r="F106" s="63">
        <v>30030</v>
      </c>
      <c r="G106" s="63">
        <v>29353</v>
      </c>
      <c r="H106" s="63">
        <v>28621</v>
      </c>
      <c r="I106" s="63">
        <v>27784</v>
      </c>
      <c r="J106" s="63">
        <v>27114</v>
      </c>
      <c r="K106" s="63">
        <v>291489</v>
      </c>
      <c r="L106" s="64">
        <v>473206</v>
      </c>
    </row>
    <row r="107" spans="1:12" s="17" customFormat="1" ht="15.75">
      <c r="A107" s="30" t="s">
        <v>8</v>
      </c>
      <c r="B107" s="30" t="s">
        <v>531</v>
      </c>
      <c r="C107" s="29" t="s">
        <v>605</v>
      </c>
      <c r="D107" s="63">
        <v>10683</v>
      </c>
      <c r="E107" s="63">
        <v>46734</v>
      </c>
      <c r="F107" s="63">
        <v>45607</v>
      </c>
      <c r="G107" s="63">
        <v>44481</v>
      </c>
      <c r="H107" s="63">
        <v>43354</v>
      </c>
      <c r="I107" s="63">
        <v>42228</v>
      </c>
      <c r="J107" s="63">
        <v>41101</v>
      </c>
      <c r="K107" s="63">
        <v>288229</v>
      </c>
      <c r="L107" s="64">
        <v>562417</v>
      </c>
    </row>
    <row r="108" spans="1:12" s="17" customFormat="1" ht="25.5">
      <c r="A108" s="30" t="s">
        <v>8</v>
      </c>
      <c r="B108" s="30" t="s">
        <v>533</v>
      </c>
      <c r="C108" s="29" t="s">
        <v>605</v>
      </c>
      <c r="D108" s="63">
        <v>3380</v>
      </c>
      <c r="E108" s="63">
        <v>17134</v>
      </c>
      <c r="F108" s="63">
        <v>16721</v>
      </c>
      <c r="G108" s="63">
        <v>16308</v>
      </c>
      <c r="H108" s="63">
        <v>15895</v>
      </c>
      <c r="I108" s="63">
        <v>15482</v>
      </c>
      <c r="J108" s="63">
        <v>15069</v>
      </c>
      <c r="K108" s="63">
        <v>105683</v>
      </c>
      <c r="L108" s="64">
        <v>205672</v>
      </c>
    </row>
    <row r="109" spans="1:12" s="17" customFormat="1" ht="25.5">
      <c r="A109" s="30" t="s">
        <v>8</v>
      </c>
      <c r="B109" s="30" t="s">
        <v>853</v>
      </c>
      <c r="C109" s="29" t="s">
        <v>610</v>
      </c>
      <c r="D109" s="63">
        <v>3023</v>
      </c>
      <c r="E109" s="63">
        <v>17594</v>
      </c>
      <c r="F109" s="63">
        <v>17170</v>
      </c>
      <c r="G109" s="63">
        <v>16746</v>
      </c>
      <c r="H109" s="63">
        <v>16321</v>
      </c>
      <c r="I109" s="63">
        <v>15897</v>
      </c>
      <c r="J109" s="63">
        <v>15472</v>
      </c>
      <c r="K109" s="63">
        <v>111463</v>
      </c>
      <c r="L109" s="64">
        <v>213686</v>
      </c>
    </row>
    <row r="110" spans="1:12" s="17" customFormat="1" ht="38.25">
      <c r="A110" s="30" t="s">
        <v>8</v>
      </c>
      <c r="B110" s="30" t="s">
        <v>611</v>
      </c>
      <c r="C110" s="29" t="s">
        <v>612</v>
      </c>
      <c r="D110" s="63">
        <v>1835</v>
      </c>
      <c r="E110" s="63">
        <v>31874</v>
      </c>
      <c r="F110" s="63">
        <v>31011</v>
      </c>
      <c r="G110" s="63">
        <v>30147</v>
      </c>
      <c r="H110" s="63">
        <v>29284</v>
      </c>
      <c r="I110" s="63">
        <v>7267</v>
      </c>
      <c r="J110" s="63">
        <v>0</v>
      </c>
      <c r="K110" s="63">
        <v>0</v>
      </c>
      <c r="L110" s="64">
        <v>131418</v>
      </c>
    </row>
    <row r="111" spans="1:12" s="17" customFormat="1" ht="38.25">
      <c r="A111" s="30" t="s">
        <v>8</v>
      </c>
      <c r="B111" s="30" t="s">
        <v>854</v>
      </c>
      <c r="C111" s="29" t="s">
        <v>645</v>
      </c>
      <c r="D111" s="63">
        <v>5454</v>
      </c>
      <c r="E111" s="63">
        <v>22378</v>
      </c>
      <c r="F111" s="63">
        <v>25776</v>
      </c>
      <c r="G111" s="63">
        <v>25209</v>
      </c>
      <c r="H111" s="63">
        <v>24642</v>
      </c>
      <c r="I111" s="63">
        <v>24075</v>
      </c>
      <c r="J111" s="63">
        <v>23509</v>
      </c>
      <c r="K111" s="63">
        <v>261949</v>
      </c>
      <c r="L111" s="64">
        <v>412992</v>
      </c>
    </row>
    <row r="112" spans="1:12" s="17" customFormat="1" ht="25.5">
      <c r="A112" s="30" t="s">
        <v>8</v>
      </c>
      <c r="B112" s="30" t="s">
        <v>646</v>
      </c>
      <c r="C112" s="29" t="s">
        <v>645</v>
      </c>
      <c r="D112" s="63">
        <v>1515</v>
      </c>
      <c r="E112" s="63">
        <v>7713</v>
      </c>
      <c r="F112" s="63">
        <v>9114</v>
      </c>
      <c r="G112" s="63">
        <v>8901</v>
      </c>
      <c r="H112" s="63">
        <v>8689</v>
      </c>
      <c r="I112" s="63">
        <v>8476</v>
      </c>
      <c r="J112" s="63">
        <v>8263</v>
      </c>
      <c r="K112" s="63">
        <v>61647</v>
      </c>
      <c r="L112" s="64">
        <v>114318</v>
      </c>
    </row>
    <row r="113" spans="1:12" s="17" customFormat="1" ht="25.5">
      <c r="A113" s="30" t="s">
        <v>8</v>
      </c>
      <c r="B113" s="30" t="s">
        <v>647</v>
      </c>
      <c r="C113" s="29" t="s">
        <v>645</v>
      </c>
      <c r="D113" s="63">
        <v>1392</v>
      </c>
      <c r="E113" s="63">
        <v>7085</v>
      </c>
      <c r="F113" s="63">
        <v>8373</v>
      </c>
      <c r="G113" s="63">
        <v>8177</v>
      </c>
      <c r="H113" s="63">
        <v>7982</v>
      </c>
      <c r="I113" s="63">
        <v>7786</v>
      </c>
      <c r="J113" s="63">
        <v>7591</v>
      </c>
      <c r="K113" s="63">
        <v>56633</v>
      </c>
      <c r="L113" s="64">
        <v>105019</v>
      </c>
    </row>
    <row r="114" spans="1:12" s="17" customFormat="1" ht="25.5">
      <c r="A114" s="30" t="s">
        <v>8</v>
      </c>
      <c r="B114" s="30" t="s">
        <v>855</v>
      </c>
      <c r="C114" s="29" t="s">
        <v>645</v>
      </c>
      <c r="D114" s="63">
        <v>4798</v>
      </c>
      <c r="E114" s="63">
        <v>24429</v>
      </c>
      <c r="F114" s="63">
        <v>28868</v>
      </c>
      <c r="G114" s="63">
        <v>28194</v>
      </c>
      <c r="H114" s="63">
        <v>27520</v>
      </c>
      <c r="I114" s="63">
        <v>26847</v>
      </c>
      <c r="J114" s="63">
        <v>26173</v>
      </c>
      <c r="K114" s="63">
        <v>195314</v>
      </c>
      <c r="L114" s="64">
        <v>362143</v>
      </c>
    </row>
    <row r="115" spans="1:12" s="17" customFormat="1" ht="38.25">
      <c r="A115" s="30" t="s">
        <v>8</v>
      </c>
      <c r="B115" s="30" t="s">
        <v>856</v>
      </c>
      <c r="C115" s="29" t="s">
        <v>645</v>
      </c>
      <c r="D115" s="63">
        <v>9344</v>
      </c>
      <c r="E115" s="63">
        <v>47569</v>
      </c>
      <c r="F115" s="63">
        <v>56213</v>
      </c>
      <c r="G115" s="63">
        <v>54901</v>
      </c>
      <c r="H115" s="63">
        <v>53589</v>
      </c>
      <c r="I115" s="63">
        <v>52278</v>
      </c>
      <c r="J115" s="63">
        <v>50966</v>
      </c>
      <c r="K115" s="63">
        <v>380368</v>
      </c>
      <c r="L115" s="64">
        <v>705228</v>
      </c>
    </row>
    <row r="116" spans="1:12" s="17" customFormat="1" ht="25.5">
      <c r="A116" s="30" t="s">
        <v>8</v>
      </c>
      <c r="B116" s="30" t="s">
        <v>648</v>
      </c>
      <c r="C116" s="29" t="s">
        <v>645</v>
      </c>
      <c r="D116" s="63">
        <v>4201</v>
      </c>
      <c r="E116" s="63">
        <v>21390</v>
      </c>
      <c r="F116" s="63">
        <v>25276</v>
      </c>
      <c r="G116" s="63">
        <v>24686</v>
      </c>
      <c r="H116" s="63">
        <v>24097</v>
      </c>
      <c r="I116" s="63">
        <v>23507</v>
      </c>
      <c r="J116" s="63">
        <v>22917</v>
      </c>
      <c r="K116" s="63">
        <v>171000</v>
      </c>
      <c r="L116" s="64">
        <v>317074</v>
      </c>
    </row>
    <row r="117" spans="1:12" s="17" customFormat="1" ht="15.75">
      <c r="A117" s="30" t="s">
        <v>8</v>
      </c>
      <c r="B117" s="30" t="s">
        <v>649</v>
      </c>
      <c r="C117" s="29" t="s">
        <v>645</v>
      </c>
      <c r="D117" s="63">
        <v>5616</v>
      </c>
      <c r="E117" s="63">
        <v>28590</v>
      </c>
      <c r="F117" s="63">
        <v>33785</v>
      </c>
      <c r="G117" s="63">
        <v>32997</v>
      </c>
      <c r="H117" s="63">
        <v>32208</v>
      </c>
      <c r="I117" s="63">
        <v>31420</v>
      </c>
      <c r="J117" s="63">
        <v>30632</v>
      </c>
      <c r="K117" s="63">
        <v>228612</v>
      </c>
      <c r="L117" s="64">
        <v>423860</v>
      </c>
    </row>
    <row r="118" spans="1:12" s="17" customFormat="1" ht="15.75">
      <c r="A118" s="30" t="s">
        <v>8</v>
      </c>
      <c r="B118" s="30" t="s">
        <v>650</v>
      </c>
      <c r="C118" s="29" t="s">
        <v>645</v>
      </c>
      <c r="D118" s="63">
        <v>7353</v>
      </c>
      <c r="E118" s="63">
        <v>37434</v>
      </c>
      <c r="F118" s="63">
        <v>44236</v>
      </c>
      <c r="G118" s="63">
        <v>43204</v>
      </c>
      <c r="H118" s="63">
        <v>42172</v>
      </c>
      <c r="I118" s="63">
        <v>41140</v>
      </c>
      <c r="J118" s="63">
        <v>40108</v>
      </c>
      <c r="K118" s="63">
        <v>299313</v>
      </c>
      <c r="L118" s="64">
        <v>554960</v>
      </c>
    </row>
    <row r="119" spans="1:12" s="17" customFormat="1" ht="38.25">
      <c r="A119" s="30" t="s">
        <v>8</v>
      </c>
      <c r="B119" s="30" t="s">
        <v>651</v>
      </c>
      <c r="C119" s="29" t="s">
        <v>645</v>
      </c>
      <c r="D119" s="63">
        <v>1899</v>
      </c>
      <c r="E119" s="63">
        <v>9669</v>
      </c>
      <c r="F119" s="63">
        <v>11426</v>
      </c>
      <c r="G119" s="63">
        <v>11159</v>
      </c>
      <c r="H119" s="63">
        <v>10893</v>
      </c>
      <c r="I119" s="63">
        <v>10626</v>
      </c>
      <c r="J119" s="63">
        <v>10359</v>
      </c>
      <c r="K119" s="63">
        <v>77281</v>
      </c>
      <c r="L119" s="64">
        <v>143312</v>
      </c>
    </row>
    <row r="120" spans="1:12" s="17" customFormat="1" ht="15.75">
      <c r="A120" s="30" t="s">
        <v>8</v>
      </c>
      <c r="B120" s="30" t="s">
        <v>652</v>
      </c>
      <c r="C120" s="29" t="s">
        <v>645</v>
      </c>
      <c r="D120" s="63">
        <v>3393</v>
      </c>
      <c r="E120" s="63">
        <v>17274</v>
      </c>
      <c r="F120" s="63">
        <v>20412</v>
      </c>
      <c r="G120" s="63">
        <v>19936</v>
      </c>
      <c r="H120" s="63">
        <v>19460</v>
      </c>
      <c r="I120" s="63">
        <v>18984</v>
      </c>
      <c r="J120" s="63">
        <v>18507</v>
      </c>
      <c r="K120" s="63">
        <v>138096</v>
      </c>
      <c r="L120" s="64">
        <v>256062</v>
      </c>
    </row>
    <row r="121" spans="1:12" s="17" customFormat="1" ht="38.25">
      <c r="A121" s="30" t="s">
        <v>8</v>
      </c>
      <c r="B121" s="30" t="s">
        <v>653</v>
      </c>
      <c r="C121" s="29" t="s">
        <v>645</v>
      </c>
      <c r="D121" s="63">
        <v>2678</v>
      </c>
      <c r="E121" s="63">
        <v>13633</v>
      </c>
      <c r="F121" s="63">
        <v>16110</v>
      </c>
      <c r="G121" s="63">
        <v>15735</v>
      </c>
      <c r="H121" s="63">
        <v>15359</v>
      </c>
      <c r="I121" s="63">
        <v>14983</v>
      </c>
      <c r="J121" s="63">
        <v>14607</v>
      </c>
      <c r="K121" s="63">
        <v>109029</v>
      </c>
      <c r="L121" s="64">
        <v>202134</v>
      </c>
    </row>
    <row r="122" spans="1:12" s="17" customFormat="1" ht="38.25">
      <c r="A122" s="30" t="s">
        <v>8</v>
      </c>
      <c r="B122" s="30" t="s">
        <v>654</v>
      </c>
      <c r="C122" s="29" t="s">
        <v>645</v>
      </c>
      <c r="D122" s="63">
        <v>2844</v>
      </c>
      <c r="E122" s="63">
        <v>14477</v>
      </c>
      <c r="F122" s="63">
        <v>17108</v>
      </c>
      <c r="G122" s="63">
        <v>16709</v>
      </c>
      <c r="H122" s="63">
        <v>16310</v>
      </c>
      <c r="I122" s="63">
        <v>15911</v>
      </c>
      <c r="J122" s="63">
        <v>15511</v>
      </c>
      <c r="K122" s="63">
        <v>115752</v>
      </c>
      <c r="L122" s="64">
        <v>214622</v>
      </c>
    </row>
    <row r="123" spans="1:12" s="17" customFormat="1" ht="38.25">
      <c r="A123" s="30" t="s">
        <v>8</v>
      </c>
      <c r="B123" s="30" t="s">
        <v>857</v>
      </c>
      <c r="C123" s="29" t="s">
        <v>655</v>
      </c>
      <c r="D123" s="63">
        <v>1505</v>
      </c>
      <c r="E123" s="63">
        <v>7748</v>
      </c>
      <c r="F123" s="63">
        <v>9168</v>
      </c>
      <c r="G123" s="63">
        <v>8957</v>
      </c>
      <c r="H123" s="63">
        <v>8746</v>
      </c>
      <c r="I123" s="63">
        <v>8534</v>
      </c>
      <c r="J123" s="63">
        <v>8323</v>
      </c>
      <c r="K123" s="63">
        <v>62239</v>
      </c>
      <c r="L123" s="64">
        <v>115220</v>
      </c>
    </row>
    <row r="124" spans="1:12" s="17" customFormat="1" ht="15.75">
      <c r="A124" s="30" t="s">
        <v>8</v>
      </c>
      <c r="B124" s="30" t="s">
        <v>714</v>
      </c>
      <c r="C124" s="29" t="s">
        <v>715</v>
      </c>
      <c r="D124" s="63">
        <v>2883</v>
      </c>
      <c r="E124" s="63">
        <v>12284</v>
      </c>
      <c r="F124" s="63">
        <v>18596</v>
      </c>
      <c r="G124" s="63">
        <v>18184</v>
      </c>
      <c r="H124" s="63">
        <v>17772</v>
      </c>
      <c r="I124" s="63">
        <v>17360</v>
      </c>
      <c r="J124" s="63">
        <v>16948</v>
      </c>
      <c r="K124" s="63">
        <v>127448</v>
      </c>
      <c r="L124" s="64">
        <v>231475</v>
      </c>
    </row>
    <row r="125" spans="1:12" s="17" customFormat="1" ht="25.5">
      <c r="A125" s="30" t="s">
        <v>8</v>
      </c>
      <c r="B125" s="30" t="s">
        <v>716</v>
      </c>
      <c r="C125" s="29" t="s">
        <v>715</v>
      </c>
      <c r="D125" s="63">
        <v>4270</v>
      </c>
      <c r="E125" s="63">
        <v>18195</v>
      </c>
      <c r="F125" s="63">
        <v>27544</v>
      </c>
      <c r="G125" s="63">
        <v>26934</v>
      </c>
      <c r="H125" s="63">
        <v>26323</v>
      </c>
      <c r="I125" s="63">
        <v>25713</v>
      </c>
      <c r="J125" s="63">
        <v>25103</v>
      </c>
      <c r="K125" s="63">
        <v>188786</v>
      </c>
      <c r="L125" s="64">
        <v>342868</v>
      </c>
    </row>
    <row r="126" spans="1:12" s="17" customFormat="1" ht="15.75">
      <c r="A126" s="30" t="s">
        <v>8</v>
      </c>
      <c r="B126" s="30" t="s">
        <v>717</v>
      </c>
      <c r="C126" s="29" t="s">
        <v>715</v>
      </c>
      <c r="D126" s="63">
        <v>3156</v>
      </c>
      <c r="E126" s="63">
        <v>13446</v>
      </c>
      <c r="F126" s="63">
        <v>20354</v>
      </c>
      <c r="G126" s="63">
        <v>19903</v>
      </c>
      <c r="H126" s="63">
        <v>19452</v>
      </c>
      <c r="I126" s="63">
        <v>19002</v>
      </c>
      <c r="J126" s="63">
        <v>18551</v>
      </c>
      <c r="K126" s="63">
        <v>139515</v>
      </c>
      <c r="L126" s="64">
        <v>253379</v>
      </c>
    </row>
    <row r="127" spans="1:12" s="17" customFormat="1" ht="25.5">
      <c r="A127" s="30" t="s">
        <v>8</v>
      </c>
      <c r="B127" s="30" t="s">
        <v>718</v>
      </c>
      <c r="C127" s="29" t="s">
        <v>715</v>
      </c>
      <c r="D127" s="63">
        <v>2888</v>
      </c>
      <c r="E127" s="63">
        <v>12306</v>
      </c>
      <c r="F127" s="63">
        <v>18630</v>
      </c>
      <c r="G127" s="63">
        <v>18217</v>
      </c>
      <c r="H127" s="63">
        <v>17804</v>
      </c>
      <c r="I127" s="63">
        <v>17392</v>
      </c>
      <c r="J127" s="63">
        <v>16979</v>
      </c>
      <c r="K127" s="63">
        <v>127657</v>
      </c>
      <c r="L127" s="64">
        <v>231873</v>
      </c>
    </row>
    <row r="128" spans="1:12" s="17" customFormat="1" ht="25.5">
      <c r="A128" s="30" t="s">
        <v>8</v>
      </c>
      <c r="B128" s="30" t="s">
        <v>719</v>
      </c>
      <c r="C128" s="29" t="s">
        <v>720</v>
      </c>
      <c r="D128" s="63">
        <v>1856</v>
      </c>
      <c r="E128" s="63">
        <v>13749</v>
      </c>
      <c r="F128" s="63">
        <v>35317</v>
      </c>
      <c r="G128" s="63">
        <v>34584</v>
      </c>
      <c r="H128" s="63">
        <v>33851</v>
      </c>
      <c r="I128" s="63">
        <v>33117</v>
      </c>
      <c r="J128" s="63">
        <v>32384</v>
      </c>
      <c r="K128" s="63">
        <v>370972</v>
      </c>
      <c r="L128" s="64">
        <v>555830</v>
      </c>
    </row>
    <row r="129" spans="1:13" s="17" customFormat="1" ht="25.5">
      <c r="A129" s="30" t="s">
        <v>8</v>
      </c>
      <c r="B129" s="30" t="s">
        <v>721</v>
      </c>
      <c r="C129" s="29" t="s">
        <v>722</v>
      </c>
      <c r="D129" s="63">
        <v>2582</v>
      </c>
      <c r="E129" s="63">
        <v>21408</v>
      </c>
      <c r="F129" s="63">
        <v>32125</v>
      </c>
      <c r="G129" s="63">
        <v>31400</v>
      </c>
      <c r="H129" s="63">
        <v>30676</v>
      </c>
      <c r="I129" s="63">
        <v>29951</v>
      </c>
      <c r="J129" s="63">
        <v>29226</v>
      </c>
      <c r="K129" s="63">
        <v>224829</v>
      </c>
      <c r="L129" s="64">
        <v>402197</v>
      </c>
    </row>
    <row r="130" spans="1:13" s="17" customFormat="1" ht="25.5">
      <c r="A130" s="30" t="s">
        <v>8</v>
      </c>
      <c r="B130" s="30" t="s">
        <v>723</v>
      </c>
      <c r="C130" s="29" t="s">
        <v>722</v>
      </c>
      <c r="D130" s="63">
        <v>1023</v>
      </c>
      <c r="E130" s="63">
        <v>8482</v>
      </c>
      <c r="F130" s="63">
        <v>12728</v>
      </c>
      <c r="G130" s="63">
        <v>12441</v>
      </c>
      <c r="H130" s="63">
        <v>12154</v>
      </c>
      <c r="I130" s="63">
        <v>11867</v>
      </c>
      <c r="J130" s="63">
        <v>11579</v>
      </c>
      <c r="K130" s="63">
        <v>89070</v>
      </c>
      <c r="L130" s="64">
        <v>159344</v>
      </c>
    </row>
    <row r="131" spans="1:13" s="17" customFormat="1" ht="25.5">
      <c r="A131" s="30" t="s">
        <v>8</v>
      </c>
      <c r="B131" s="30" t="s">
        <v>858</v>
      </c>
      <c r="C131" s="29" t="s">
        <v>722</v>
      </c>
      <c r="D131" s="63">
        <v>4982</v>
      </c>
      <c r="E131" s="63">
        <v>30548</v>
      </c>
      <c r="F131" s="63">
        <v>66836</v>
      </c>
      <c r="G131" s="63">
        <v>77694</v>
      </c>
      <c r="H131" s="63">
        <v>76042</v>
      </c>
      <c r="I131" s="63">
        <v>74391</v>
      </c>
      <c r="J131" s="63">
        <v>72740</v>
      </c>
      <c r="K131" s="63">
        <v>832822</v>
      </c>
      <c r="L131" s="64">
        <v>1236055</v>
      </c>
    </row>
    <row r="132" spans="1:13" s="17" customFormat="1" ht="38.25">
      <c r="A132" s="30" t="s">
        <v>8</v>
      </c>
      <c r="B132" s="30" t="s">
        <v>859</v>
      </c>
      <c r="C132" s="29" t="s">
        <v>724</v>
      </c>
      <c r="D132" s="63">
        <v>833</v>
      </c>
      <c r="E132" s="63">
        <v>73771</v>
      </c>
      <c r="F132" s="63">
        <v>105016</v>
      </c>
      <c r="G132" s="63">
        <v>102863</v>
      </c>
      <c r="H132" s="63">
        <v>100710</v>
      </c>
      <c r="I132" s="63">
        <v>98556</v>
      </c>
      <c r="J132" s="63">
        <v>96403</v>
      </c>
      <c r="K132" s="63">
        <v>1107328</v>
      </c>
      <c r="L132" s="64">
        <v>1685480</v>
      </c>
    </row>
    <row r="133" spans="1:13" s="17" customFormat="1" ht="15.75">
      <c r="A133" s="30" t="s">
        <v>8</v>
      </c>
      <c r="B133" s="30" t="s">
        <v>725</v>
      </c>
      <c r="C133" s="29" t="s">
        <v>724</v>
      </c>
      <c r="D133" s="63">
        <v>11193</v>
      </c>
      <c r="E133" s="63">
        <v>220203</v>
      </c>
      <c r="F133" s="63">
        <v>509311</v>
      </c>
      <c r="G133" s="63">
        <v>1045027</v>
      </c>
      <c r="H133" s="63">
        <v>1026674</v>
      </c>
      <c r="I133" s="63">
        <v>1008320</v>
      </c>
      <c r="J133" s="63">
        <v>989967</v>
      </c>
      <c r="K133" s="63">
        <v>18119128</v>
      </c>
      <c r="L133" s="64">
        <v>22929823</v>
      </c>
    </row>
    <row r="134" spans="1:13" s="17" customFormat="1" ht="38.25">
      <c r="A134" s="30" t="s">
        <v>8</v>
      </c>
      <c r="B134" s="30" t="s">
        <v>954</v>
      </c>
      <c r="C134" s="29" t="s">
        <v>955</v>
      </c>
      <c r="D134" s="63">
        <v>1025</v>
      </c>
      <c r="E134" s="63">
        <v>11393</v>
      </c>
      <c r="F134" s="63">
        <v>18464</v>
      </c>
      <c r="G134" s="63">
        <v>18020</v>
      </c>
      <c r="H134" s="63">
        <v>17577</v>
      </c>
      <c r="I134" s="63">
        <v>17133</v>
      </c>
      <c r="J134" s="63">
        <v>16690</v>
      </c>
      <c r="K134" s="63">
        <v>58643</v>
      </c>
      <c r="L134" s="64">
        <v>158945</v>
      </c>
    </row>
    <row r="135" spans="1:13" s="17" customFormat="1" ht="25.5">
      <c r="A135" s="30" t="s">
        <v>8</v>
      </c>
      <c r="B135" s="30" t="s">
        <v>956</v>
      </c>
      <c r="C135" s="29" t="s">
        <v>955</v>
      </c>
      <c r="D135" s="63">
        <v>1662</v>
      </c>
      <c r="E135" s="63">
        <v>8021</v>
      </c>
      <c r="F135" s="63">
        <v>34721</v>
      </c>
      <c r="G135" s="63">
        <v>60657</v>
      </c>
      <c r="H135" s="63">
        <v>59129</v>
      </c>
      <c r="I135" s="63">
        <v>57601</v>
      </c>
      <c r="J135" s="63">
        <v>56073</v>
      </c>
      <c r="K135" s="63">
        <v>41190</v>
      </c>
      <c r="L135" s="64">
        <v>319054</v>
      </c>
    </row>
    <row r="136" spans="1:13" s="17" customFormat="1" ht="25.5">
      <c r="A136" s="30" t="s">
        <v>8</v>
      </c>
      <c r="B136" s="30" t="s">
        <v>957</v>
      </c>
      <c r="C136" s="29" t="s">
        <v>955</v>
      </c>
      <c r="D136" s="63">
        <v>582</v>
      </c>
      <c r="E136" s="63">
        <v>6469</v>
      </c>
      <c r="F136" s="63">
        <v>10483</v>
      </c>
      <c r="G136" s="63">
        <v>10231</v>
      </c>
      <c r="H136" s="63">
        <v>9979</v>
      </c>
      <c r="I136" s="63">
        <v>9727</v>
      </c>
      <c r="J136" s="63">
        <v>9475</v>
      </c>
      <c r="K136" s="63">
        <v>33295</v>
      </c>
      <c r="L136" s="64">
        <v>90241</v>
      </c>
    </row>
    <row r="137" spans="1:13" s="17" customFormat="1" ht="25.5">
      <c r="A137" s="30" t="s">
        <v>8</v>
      </c>
      <c r="B137" s="30" t="s">
        <v>958</v>
      </c>
      <c r="C137" s="29" t="s">
        <v>955</v>
      </c>
      <c r="D137" s="63">
        <v>1950</v>
      </c>
      <c r="E137" s="63">
        <v>29618</v>
      </c>
      <c r="F137" s="63">
        <v>50810</v>
      </c>
      <c r="G137" s="63">
        <v>49561</v>
      </c>
      <c r="H137" s="63">
        <v>48313</v>
      </c>
      <c r="I137" s="63">
        <v>47065</v>
      </c>
      <c r="J137" s="63">
        <v>45817</v>
      </c>
      <c r="K137" s="63">
        <v>33660</v>
      </c>
      <c r="L137" s="64">
        <v>306794</v>
      </c>
    </row>
    <row r="138" spans="1:13" s="17" customFormat="1" ht="15.75">
      <c r="A138" s="31" t="s">
        <v>140</v>
      </c>
      <c r="B138" s="29" t="s">
        <v>9</v>
      </c>
      <c r="C138" s="29" t="s">
        <v>9</v>
      </c>
      <c r="D138" s="64">
        <v>4867069</v>
      </c>
      <c r="E138" s="64">
        <v>5369307</v>
      </c>
      <c r="F138" s="64">
        <v>5439815</v>
      </c>
      <c r="G138" s="64">
        <v>5525288</v>
      </c>
      <c r="H138" s="64">
        <v>5270242</v>
      </c>
      <c r="I138" s="64">
        <v>4999120</v>
      </c>
      <c r="J138" s="64">
        <v>4675568</v>
      </c>
      <c r="K138" s="64">
        <v>41587202</v>
      </c>
      <c r="L138" s="64">
        <v>77733611</v>
      </c>
    </row>
    <row r="139" spans="1:13" s="17" customFormat="1" ht="15.75">
      <c r="A139" s="32"/>
      <c r="B139" s="32"/>
      <c r="C139" s="32"/>
      <c r="D139" s="65"/>
      <c r="E139" s="65"/>
      <c r="F139" s="65"/>
      <c r="G139" s="65"/>
      <c r="H139" s="65"/>
      <c r="I139" s="65"/>
      <c r="J139" s="65"/>
      <c r="K139" s="65"/>
      <c r="L139" s="66"/>
    </row>
    <row r="140" spans="1:13" s="17" customFormat="1" ht="15.75">
      <c r="A140" s="89" t="s">
        <v>726</v>
      </c>
      <c r="B140" s="33"/>
      <c r="C140" s="33"/>
      <c r="D140" s="67"/>
      <c r="E140" s="67"/>
      <c r="F140" s="67"/>
      <c r="G140" s="67"/>
      <c r="H140" s="67"/>
      <c r="I140" s="67"/>
      <c r="J140" s="67"/>
      <c r="K140" s="67"/>
      <c r="L140" s="68"/>
    </row>
    <row r="141" spans="1:13" s="17" customFormat="1" ht="15.75">
      <c r="A141" s="30" t="s">
        <v>8</v>
      </c>
      <c r="B141" s="30" t="s">
        <v>178</v>
      </c>
      <c r="C141" s="29" t="s">
        <v>179</v>
      </c>
      <c r="D141" s="63">
        <v>159605</v>
      </c>
      <c r="E141" s="63">
        <v>152214</v>
      </c>
      <c r="F141" s="63">
        <v>148648</v>
      </c>
      <c r="G141" s="63">
        <v>145106</v>
      </c>
      <c r="H141" s="63">
        <v>141510</v>
      </c>
      <c r="I141" s="63">
        <v>137947</v>
      </c>
      <c r="J141" s="63">
        <v>34186</v>
      </c>
      <c r="K141" s="63">
        <v>0</v>
      </c>
      <c r="L141" s="64">
        <v>919216</v>
      </c>
      <c r="M141" s="210"/>
    </row>
    <row r="142" spans="1:13" s="17" customFormat="1" ht="25.5">
      <c r="A142" s="30" t="s">
        <v>8</v>
      </c>
      <c r="B142" s="30" t="s">
        <v>181</v>
      </c>
      <c r="C142" s="29" t="s">
        <v>182</v>
      </c>
      <c r="D142" s="63">
        <v>142938</v>
      </c>
      <c r="E142" s="63">
        <v>136167</v>
      </c>
      <c r="F142" s="63">
        <v>132477</v>
      </c>
      <c r="G142" s="63">
        <v>128907</v>
      </c>
      <c r="H142" s="63">
        <v>125253</v>
      </c>
      <c r="I142" s="63">
        <v>121646</v>
      </c>
      <c r="J142" s="63">
        <v>118044</v>
      </c>
      <c r="K142" s="63">
        <v>86379</v>
      </c>
      <c r="L142" s="64">
        <v>991811</v>
      </c>
      <c r="M142" s="210"/>
    </row>
    <row r="143" spans="1:13" s="17" customFormat="1" ht="25.5">
      <c r="A143" s="30" t="s">
        <v>8</v>
      </c>
      <c r="B143" s="30" t="s">
        <v>183</v>
      </c>
      <c r="C143" s="29" t="s">
        <v>184</v>
      </c>
      <c r="D143" s="63">
        <v>39897</v>
      </c>
      <c r="E143" s="63">
        <v>38321</v>
      </c>
      <c r="F143" s="63">
        <v>36903</v>
      </c>
      <c r="G143" s="63">
        <v>66</v>
      </c>
      <c r="H143" s="63">
        <v>0</v>
      </c>
      <c r="I143" s="63">
        <v>0</v>
      </c>
      <c r="J143" s="63">
        <v>0</v>
      </c>
      <c r="K143" s="63">
        <v>0</v>
      </c>
      <c r="L143" s="64">
        <v>115187</v>
      </c>
      <c r="M143" s="210"/>
    </row>
    <row r="144" spans="1:13" s="17" customFormat="1" ht="25.5">
      <c r="A144" s="30" t="s">
        <v>8</v>
      </c>
      <c r="B144" s="30" t="s">
        <v>613</v>
      </c>
      <c r="C144" s="29" t="s">
        <v>180</v>
      </c>
      <c r="D144" s="63">
        <v>92093</v>
      </c>
      <c r="E144" s="63">
        <v>82626</v>
      </c>
      <c r="F144" s="63">
        <v>80884</v>
      </c>
      <c r="G144" s="63">
        <v>79208</v>
      </c>
      <c r="H144" s="63">
        <v>77399</v>
      </c>
      <c r="I144" s="63">
        <v>75659</v>
      </c>
      <c r="J144" s="63">
        <v>73930</v>
      </c>
      <c r="K144" s="63">
        <v>672865</v>
      </c>
      <c r="L144" s="64">
        <v>1234664</v>
      </c>
      <c r="M144" s="210"/>
    </row>
    <row r="145" spans="1:13" s="17" customFormat="1" ht="25.5">
      <c r="A145" s="30" t="s">
        <v>8</v>
      </c>
      <c r="B145" s="30" t="s">
        <v>614</v>
      </c>
      <c r="C145" s="29" t="s">
        <v>185</v>
      </c>
      <c r="D145" s="63">
        <v>36106</v>
      </c>
      <c r="E145" s="63">
        <v>35174</v>
      </c>
      <c r="F145" s="63">
        <v>34240</v>
      </c>
      <c r="G145" s="63">
        <v>33333</v>
      </c>
      <c r="H145" s="63">
        <v>31952</v>
      </c>
      <c r="I145" s="63">
        <v>30220</v>
      </c>
      <c r="J145" s="63">
        <v>29411</v>
      </c>
      <c r="K145" s="63">
        <v>195557</v>
      </c>
      <c r="L145" s="64">
        <v>425993</v>
      </c>
      <c r="M145" s="210"/>
    </row>
    <row r="146" spans="1:13" s="17" customFormat="1" ht="25.5">
      <c r="A146" s="30" t="s">
        <v>8</v>
      </c>
      <c r="B146" s="30" t="s">
        <v>186</v>
      </c>
      <c r="C146" s="29" t="s">
        <v>187</v>
      </c>
      <c r="D146" s="63">
        <v>105981</v>
      </c>
      <c r="E146" s="63">
        <v>115715</v>
      </c>
      <c r="F146" s="63">
        <v>143707</v>
      </c>
      <c r="G146" s="63">
        <v>140195</v>
      </c>
      <c r="H146" s="63">
        <v>136424</v>
      </c>
      <c r="I146" s="63">
        <v>132788</v>
      </c>
      <c r="J146" s="63">
        <v>129218</v>
      </c>
      <c r="K146" s="63">
        <v>1049048</v>
      </c>
      <c r="L146" s="64">
        <v>1953076</v>
      </c>
      <c r="M146" s="210"/>
    </row>
    <row r="147" spans="1:13" s="17" customFormat="1" ht="38.25">
      <c r="A147" s="30" t="s">
        <v>8</v>
      </c>
      <c r="B147" s="30" t="s">
        <v>847</v>
      </c>
      <c r="C147" s="29" t="s">
        <v>615</v>
      </c>
      <c r="D147" s="63">
        <v>15569</v>
      </c>
      <c r="E147" s="63">
        <v>14821</v>
      </c>
      <c r="F147" s="63">
        <v>14398</v>
      </c>
      <c r="G147" s="63">
        <v>13986</v>
      </c>
      <c r="H147" s="63">
        <v>13552</v>
      </c>
      <c r="I147" s="63">
        <v>13129</v>
      </c>
      <c r="J147" s="63">
        <v>12707</v>
      </c>
      <c r="K147" s="63">
        <v>64896</v>
      </c>
      <c r="L147" s="64">
        <v>163058</v>
      </c>
      <c r="M147" s="210"/>
    </row>
    <row r="148" spans="1:13" s="17" customFormat="1" ht="51">
      <c r="A148" s="30" t="s">
        <v>8</v>
      </c>
      <c r="B148" s="30" t="s">
        <v>616</v>
      </c>
      <c r="C148" s="29" t="s">
        <v>617</v>
      </c>
      <c r="D148" s="63">
        <v>127716</v>
      </c>
      <c r="E148" s="63">
        <v>134514</v>
      </c>
      <c r="F148" s="63">
        <v>131529</v>
      </c>
      <c r="G148" s="63">
        <v>128449</v>
      </c>
      <c r="H148" s="63">
        <v>125098</v>
      </c>
      <c r="I148" s="63">
        <v>121888</v>
      </c>
      <c r="J148" s="63">
        <v>118671</v>
      </c>
      <c r="K148" s="63">
        <v>1127207</v>
      </c>
      <c r="L148" s="64">
        <v>2015072</v>
      </c>
      <c r="M148" s="210"/>
    </row>
    <row r="149" spans="1:13" s="17" customFormat="1" ht="15.75">
      <c r="A149" s="31" t="s">
        <v>4</v>
      </c>
      <c r="B149" s="29" t="s">
        <v>9</v>
      </c>
      <c r="C149" s="29" t="s">
        <v>9</v>
      </c>
      <c r="D149" s="64">
        <v>719905</v>
      </c>
      <c r="E149" s="64">
        <v>709552</v>
      </c>
      <c r="F149" s="64">
        <v>722786</v>
      </c>
      <c r="G149" s="64">
        <v>669250</v>
      </c>
      <c r="H149" s="64">
        <v>651188</v>
      </c>
      <c r="I149" s="64">
        <v>633277</v>
      </c>
      <c r="J149" s="64">
        <v>516167</v>
      </c>
      <c r="K149" s="64">
        <v>3195952</v>
      </c>
      <c r="L149" s="64">
        <v>7818077</v>
      </c>
    </row>
    <row r="150" spans="1:13" s="17" customFormat="1" ht="15.6" customHeight="1">
      <c r="A150" s="90" t="s">
        <v>727</v>
      </c>
      <c r="B150" s="91"/>
      <c r="C150" s="91"/>
      <c r="D150" s="92"/>
      <c r="E150" s="92"/>
      <c r="F150" s="92"/>
      <c r="G150" s="92"/>
      <c r="H150" s="92"/>
      <c r="I150" s="92"/>
      <c r="J150" s="92"/>
      <c r="K150" s="92"/>
      <c r="L150" s="41"/>
    </row>
    <row r="151" spans="1:13" s="17" customFormat="1" ht="25.5">
      <c r="A151" s="30" t="s">
        <v>141</v>
      </c>
      <c r="B151" s="30" t="s">
        <v>142</v>
      </c>
      <c r="C151" s="29" t="s">
        <v>143</v>
      </c>
      <c r="D151" s="63">
        <v>31661</v>
      </c>
      <c r="E151" s="63">
        <v>31661</v>
      </c>
      <c r="F151" s="63">
        <v>13192</v>
      </c>
      <c r="G151" s="63">
        <v>0</v>
      </c>
      <c r="H151" s="63">
        <v>0</v>
      </c>
      <c r="I151" s="63">
        <v>0</v>
      </c>
      <c r="J151" s="63">
        <v>0</v>
      </c>
      <c r="K151" s="63">
        <v>0</v>
      </c>
      <c r="L151" s="64">
        <v>76514</v>
      </c>
    </row>
    <row r="152" spans="1:13" s="17" customFormat="1" ht="15.75">
      <c r="A152" s="30" t="s">
        <v>144</v>
      </c>
      <c r="B152" s="30" t="s">
        <v>145</v>
      </c>
      <c r="C152" s="29" t="s">
        <v>146</v>
      </c>
      <c r="D152" s="63">
        <v>590</v>
      </c>
      <c r="E152" s="63">
        <v>319</v>
      </c>
      <c r="F152" s="63">
        <v>0</v>
      </c>
      <c r="G152" s="63">
        <v>0</v>
      </c>
      <c r="H152" s="63">
        <v>0</v>
      </c>
      <c r="I152" s="63">
        <v>0</v>
      </c>
      <c r="J152" s="63">
        <v>0</v>
      </c>
      <c r="K152" s="63">
        <v>0</v>
      </c>
      <c r="L152" s="64">
        <v>909</v>
      </c>
    </row>
    <row r="153" spans="1:13" s="17" customFormat="1" ht="15.75">
      <c r="A153" s="30" t="s">
        <v>144</v>
      </c>
      <c r="B153" s="30" t="s">
        <v>145</v>
      </c>
      <c r="C153" s="29" t="s">
        <v>147</v>
      </c>
      <c r="D153" s="63">
        <v>162</v>
      </c>
      <c r="E153" s="63">
        <v>157</v>
      </c>
      <c r="F153" s="63">
        <v>152</v>
      </c>
      <c r="G153" s="63">
        <v>147</v>
      </c>
      <c r="H153" s="63">
        <v>0</v>
      </c>
      <c r="I153" s="63">
        <v>0</v>
      </c>
      <c r="J153" s="63">
        <v>0</v>
      </c>
      <c r="K153" s="63">
        <v>0</v>
      </c>
      <c r="L153" s="64">
        <v>618</v>
      </c>
    </row>
    <row r="154" spans="1:13" s="17" customFormat="1" ht="15.75">
      <c r="A154" s="30" t="s">
        <v>144</v>
      </c>
      <c r="B154" s="30" t="s">
        <v>149</v>
      </c>
      <c r="C154" s="29" t="s">
        <v>147</v>
      </c>
      <c r="D154" s="63">
        <v>586</v>
      </c>
      <c r="E154" s="63">
        <v>565</v>
      </c>
      <c r="F154" s="63">
        <v>0</v>
      </c>
      <c r="G154" s="63">
        <v>0</v>
      </c>
      <c r="H154" s="63">
        <v>0</v>
      </c>
      <c r="I154" s="63">
        <v>0</v>
      </c>
      <c r="J154" s="63">
        <v>0</v>
      </c>
      <c r="K154" s="63">
        <v>0</v>
      </c>
      <c r="L154" s="64">
        <v>1151</v>
      </c>
    </row>
    <row r="155" spans="1:13" s="17" customFormat="1" ht="15.75">
      <c r="A155" s="30" t="s">
        <v>144</v>
      </c>
      <c r="B155" s="30" t="s">
        <v>149</v>
      </c>
      <c r="C155" s="29" t="s">
        <v>150</v>
      </c>
      <c r="D155" s="63">
        <v>755</v>
      </c>
      <c r="E155" s="63">
        <v>730</v>
      </c>
      <c r="F155" s="63">
        <v>694</v>
      </c>
      <c r="G155" s="63">
        <v>604</v>
      </c>
      <c r="H155" s="63">
        <v>0</v>
      </c>
      <c r="I155" s="63">
        <v>0</v>
      </c>
      <c r="J155" s="63">
        <v>0</v>
      </c>
      <c r="K155" s="63">
        <v>0</v>
      </c>
      <c r="L155" s="64">
        <v>2783</v>
      </c>
    </row>
    <row r="156" spans="1:13" s="17" customFormat="1" ht="15.75">
      <c r="A156" s="30" t="s">
        <v>144</v>
      </c>
      <c r="B156" s="30" t="s">
        <v>149</v>
      </c>
      <c r="C156" s="29" t="s">
        <v>151</v>
      </c>
      <c r="D156" s="63">
        <v>321</v>
      </c>
      <c r="E156" s="63">
        <v>311</v>
      </c>
      <c r="F156" s="63">
        <v>301</v>
      </c>
      <c r="G156" s="63">
        <v>291</v>
      </c>
      <c r="H156" s="63">
        <v>281</v>
      </c>
      <c r="I156" s="63">
        <v>0</v>
      </c>
      <c r="J156" s="63">
        <v>0</v>
      </c>
      <c r="K156" s="63">
        <v>0</v>
      </c>
      <c r="L156" s="64">
        <v>1505</v>
      </c>
    </row>
    <row r="157" spans="1:13" s="17" customFormat="1" ht="15.75">
      <c r="A157" s="30" t="s">
        <v>144</v>
      </c>
      <c r="B157" s="30" t="s">
        <v>149</v>
      </c>
      <c r="C157" s="29" t="s">
        <v>152</v>
      </c>
      <c r="D157" s="63">
        <v>908</v>
      </c>
      <c r="E157" s="63">
        <v>799</v>
      </c>
      <c r="F157" s="63">
        <v>233</v>
      </c>
      <c r="G157" s="63">
        <v>0</v>
      </c>
      <c r="H157" s="63">
        <v>0</v>
      </c>
      <c r="I157" s="63">
        <v>0</v>
      </c>
      <c r="J157" s="63">
        <v>0</v>
      </c>
      <c r="K157" s="63">
        <v>0</v>
      </c>
      <c r="L157" s="64">
        <v>1940</v>
      </c>
    </row>
    <row r="158" spans="1:13" s="17" customFormat="1" ht="15.75">
      <c r="A158" s="30" t="s">
        <v>144</v>
      </c>
      <c r="B158" s="30" t="s">
        <v>149</v>
      </c>
      <c r="C158" s="29" t="s">
        <v>148</v>
      </c>
      <c r="D158" s="63">
        <v>461</v>
      </c>
      <c r="E158" s="63">
        <v>461</v>
      </c>
      <c r="F158" s="63">
        <v>461</v>
      </c>
      <c r="G158" s="63">
        <v>361</v>
      </c>
      <c r="H158" s="63">
        <v>0</v>
      </c>
      <c r="I158" s="63">
        <v>0</v>
      </c>
      <c r="J158" s="63">
        <v>0</v>
      </c>
      <c r="K158" s="63">
        <v>0</v>
      </c>
      <c r="L158" s="64">
        <v>1744</v>
      </c>
    </row>
    <row r="159" spans="1:13" s="17" customFormat="1" ht="15.75">
      <c r="A159" s="30" t="s">
        <v>144</v>
      </c>
      <c r="B159" s="30" t="s">
        <v>149</v>
      </c>
      <c r="C159" s="29" t="s">
        <v>146</v>
      </c>
      <c r="D159" s="63">
        <v>615</v>
      </c>
      <c r="E159" s="63">
        <v>473</v>
      </c>
      <c r="F159" s="63">
        <v>0</v>
      </c>
      <c r="G159" s="63">
        <v>0</v>
      </c>
      <c r="H159" s="63">
        <v>0</v>
      </c>
      <c r="I159" s="63">
        <v>0</v>
      </c>
      <c r="J159" s="63">
        <v>0</v>
      </c>
      <c r="K159" s="63">
        <v>0</v>
      </c>
      <c r="L159" s="64">
        <v>1088</v>
      </c>
    </row>
    <row r="160" spans="1:13" s="17" customFormat="1" ht="15.75">
      <c r="A160" s="30" t="s">
        <v>153</v>
      </c>
      <c r="B160" s="30" t="s">
        <v>145</v>
      </c>
      <c r="C160" s="29" t="s">
        <v>154</v>
      </c>
      <c r="D160" s="63">
        <v>469</v>
      </c>
      <c r="E160" s="63">
        <v>459</v>
      </c>
      <c r="F160" s="63">
        <v>0</v>
      </c>
      <c r="G160" s="63">
        <v>0</v>
      </c>
      <c r="H160" s="63">
        <v>0</v>
      </c>
      <c r="I160" s="63">
        <v>0</v>
      </c>
      <c r="J160" s="63">
        <v>0</v>
      </c>
      <c r="K160" s="63">
        <v>0</v>
      </c>
      <c r="L160" s="64">
        <v>928</v>
      </c>
    </row>
    <row r="161" spans="1:119" s="17" customFormat="1" ht="15.75">
      <c r="A161" s="30" t="s">
        <v>153</v>
      </c>
      <c r="B161" s="30" t="s">
        <v>145</v>
      </c>
      <c r="C161" s="29" t="s">
        <v>155</v>
      </c>
      <c r="D161" s="63">
        <v>45</v>
      </c>
      <c r="E161" s="63">
        <v>0</v>
      </c>
      <c r="F161" s="63">
        <v>0</v>
      </c>
      <c r="G161" s="63">
        <v>0</v>
      </c>
      <c r="H161" s="63">
        <v>0</v>
      </c>
      <c r="I161" s="63">
        <v>0</v>
      </c>
      <c r="J161" s="63">
        <v>0</v>
      </c>
      <c r="K161" s="63">
        <v>0</v>
      </c>
      <c r="L161" s="64">
        <v>45</v>
      </c>
    </row>
    <row r="162" spans="1:119" s="17" customFormat="1" ht="15.75">
      <c r="A162" s="30" t="s">
        <v>153</v>
      </c>
      <c r="B162" s="30" t="s">
        <v>145</v>
      </c>
      <c r="C162" s="29" t="s">
        <v>155</v>
      </c>
      <c r="D162" s="63">
        <v>725</v>
      </c>
      <c r="E162" s="63">
        <v>676</v>
      </c>
      <c r="F162" s="63">
        <v>626</v>
      </c>
      <c r="G162" s="63">
        <v>574</v>
      </c>
      <c r="H162" s="63">
        <v>426</v>
      </c>
      <c r="I162" s="63">
        <v>0</v>
      </c>
      <c r="J162" s="63">
        <v>0</v>
      </c>
      <c r="K162" s="63">
        <v>0</v>
      </c>
      <c r="L162" s="64">
        <v>3027</v>
      </c>
    </row>
    <row r="163" spans="1:119" s="17" customFormat="1" ht="15.75">
      <c r="A163" s="30" t="s">
        <v>153</v>
      </c>
      <c r="B163" s="30" t="s">
        <v>149</v>
      </c>
      <c r="C163" s="29" t="s">
        <v>154</v>
      </c>
      <c r="D163" s="63">
        <v>482</v>
      </c>
      <c r="E163" s="63">
        <v>434</v>
      </c>
      <c r="F163" s="63">
        <v>389</v>
      </c>
      <c r="G163" s="63">
        <v>346</v>
      </c>
      <c r="H163" s="63">
        <v>142</v>
      </c>
      <c r="I163" s="63">
        <v>0</v>
      </c>
      <c r="J163" s="63">
        <v>0</v>
      </c>
      <c r="K163" s="63">
        <v>0</v>
      </c>
      <c r="L163" s="64">
        <v>1793</v>
      </c>
    </row>
    <row r="164" spans="1:119" s="17" customFormat="1" ht="15.75">
      <c r="A164" s="30" t="s">
        <v>153</v>
      </c>
      <c r="B164" s="30" t="s">
        <v>149</v>
      </c>
      <c r="C164" s="29" t="s">
        <v>154</v>
      </c>
      <c r="D164" s="63">
        <v>140</v>
      </c>
      <c r="E164" s="63">
        <v>0</v>
      </c>
      <c r="F164" s="63">
        <v>0</v>
      </c>
      <c r="G164" s="63">
        <v>0</v>
      </c>
      <c r="H164" s="63">
        <v>0</v>
      </c>
      <c r="I164" s="63">
        <v>0</v>
      </c>
      <c r="J164" s="63">
        <v>0</v>
      </c>
      <c r="K164" s="63">
        <v>0</v>
      </c>
      <c r="L164" s="64">
        <v>140</v>
      </c>
    </row>
    <row r="165" spans="1:119" customFormat="1" ht="15.75">
      <c r="A165" s="30" t="s">
        <v>153</v>
      </c>
      <c r="B165" s="30" t="s">
        <v>149</v>
      </c>
      <c r="C165" s="29" t="s">
        <v>156</v>
      </c>
      <c r="D165" s="63">
        <v>220</v>
      </c>
      <c r="E165" s="63">
        <v>215</v>
      </c>
      <c r="F165" s="63">
        <v>210</v>
      </c>
      <c r="G165" s="63">
        <v>205</v>
      </c>
      <c r="H165" s="63">
        <v>200</v>
      </c>
      <c r="I165" s="63">
        <v>195</v>
      </c>
      <c r="J165" s="63">
        <v>190</v>
      </c>
      <c r="K165" s="63">
        <v>75</v>
      </c>
      <c r="L165" s="64">
        <v>1510</v>
      </c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</row>
    <row r="166" spans="1:119" customFormat="1" ht="15.75">
      <c r="A166" s="30" t="s">
        <v>153</v>
      </c>
      <c r="B166" s="30" t="s">
        <v>149</v>
      </c>
      <c r="C166" s="29" t="s">
        <v>157</v>
      </c>
      <c r="D166" s="63">
        <v>1057</v>
      </c>
      <c r="E166" s="63">
        <v>1751</v>
      </c>
      <c r="F166" s="63">
        <v>1696</v>
      </c>
      <c r="G166" s="63">
        <v>1641</v>
      </c>
      <c r="H166" s="63">
        <v>1586</v>
      </c>
      <c r="I166" s="63">
        <v>1157</v>
      </c>
      <c r="J166" s="63">
        <v>0</v>
      </c>
      <c r="K166" s="63">
        <v>0</v>
      </c>
      <c r="L166" s="64">
        <v>8888</v>
      </c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</row>
    <row r="167" spans="1:119" customFormat="1" ht="26.45" customHeight="1">
      <c r="A167" s="30" t="s">
        <v>153</v>
      </c>
      <c r="B167" s="30" t="s">
        <v>149</v>
      </c>
      <c r="C167" s="29" t="s">
        <v>158</v>
      </c>
      <c r="D167" s="63">
        <v>546</v>
      </c>
      <c r="E167" s="63">
        <v>547</v>
      </c>
      <c r="F167" s="63">
        <v>0</v>
      </c>
      <c r="G167" s="63">
        <v>0</v>
      </c>
      <c r="H167" s="63">
        <v>0</v>
      </c>
      <c r="I167" s="63">
        <v>0</v>
      </c>
      <c r="J167" s="63">
        <v>0</v>
      </c>
      <c r="K167" s="63">
        <v>0</v>
      </c>
      <c r="L167" s="64">
        <v>1093</v>
      </c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</row>
    <row r="168" spans="1:119" customFormat="1" ht="15.75">
      <c r="A168" s="30" t="s">
        <v>153</v>
      </c>
      <c r="B168" s="30" t="s">
        <v>149</v>
      </c>
      <c r="C168" s="29" t="s">
        <v>159</v>
      </c>
      <c r="D168" s="63">
        <v>207</v>
      </c>
      <c r="E168" s="63">
        <v>201</v>
      </c>
      <c r="F168" s="63">
        <v>195</v>
      </c>
      <c r="G168" s="63">
        <v>189</v>
      </c>
      <c r="H168" s="63">
        <v>183</v>
      </c>
      <c r="I168" s="63">
        <v>91</v>
      </c>
      <c r="J168" s="63">
        <v>0</v>
      </c>
      <c r="K168" s="63">
        <v>0</v>
      </c>
      <c r="L168" s="64">
        <v>1066</v>
      </c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</row>
    <row r="169" spans="1:119" customFormat="1" ht="15.75">
      <c r="A169" s="30" t="s">
        <v>153</v>
      </c>
      <c r="B169" s="30" t="s">
        <v>149</v>
      </c>
      <c r="C169" s="29" t="s">
        <v>160</v>
      </c>
      <c r="D169" s="63">
        <v>320</v>
      </c>
      <c r="E169" s="63">
        <v>310</v>
      </c>
      <c r="F169" s="63">
        <v>300</v>
      </c>
      <c r="G169" s="63">
        <v>290</v>
      </c>
      <c r="H169" s="63">
        <v>280</v>
      </c>
      <c r="I169" s="63">
        <v>270</v>
      </c>
      <c r="J169" s="63">
        <v>120</v>
      </c>
      <c r="K169" s="63">
        <v>0</v>
      </c>
      <c r="L169" s="64">
        <v>1890</v>
      </c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</row>
    <row r="170" spans="1:119" customFormat="1" ht="15.75">
      <c r="A170" s="30" t="s">
        <v>153</v>
      </c>
      <c r="B170" s="30" t="s">
        <v>149</v>
      </c>
      <c r="C170" s="29" t="s">
        <v>161</v>
      </c>
      <c r="D170" s="63">
        <v>558</v>
      </c>
      <c r="E170" s="63">
        <v>539</v>
      </c>
      <c r="F170" s="63">
        <v>0</v>
      </c>
      <c r="G170" s="63">
        <v>0</v>
      </c>
      <c r="H170" s="63">
        <v>0</v>
      </c>
      <c r="I170" s="63">
        <v>0</v>
      </c>
      <c r="J170" s="63">
        <v>0</v>
      </c>
      <c r="K170" s="63">
        <v>0</v>
      </c>
      <c r="L170" s="64">
        <v>1097</v>
      </c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</row>
    <row r="171" spans="1:119" customFormat="1" ht="15.75">
      <c r="A171" s="30" t="s">
        <v>153</v>
      </c>
      <c r="B171" s="30" t="s">
        <v>149</v>
      </c>
      <c r="C171" s="29" t="s">
        <v>162</v>
      </c>
      <c r="D171" s="63">
        <v>320</v>
      </c>
      <c r="E171" s="63">
        <v>310</v>
      </c>
      <c r="F171" s="63">
        <v>300</v>
      </c>
      <c r="G171" s="63">
        <v>290</v>
      </c>
      <c r="H171" s="63">
        <v>140</v>
      </c>
      <c r="I171" s="63">
        <v>0</v>
      </c>
      <c r="J171" s="63">
        <v>0</v>
      </c>
      <c r="K171" s="63">
        <v>0</v>
      </c>
      <c r="L171" s="64">
        <v>1360</v>
      </c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</row>
    <row r="172" spans="1:119" customFormat="1" ht="15.75">
      <c r="A172" s="30" t="s">
        <v>144</v>
      </c>
      <c r="B172" s="30" t="s">
        <v>149</v>
      </c>
      <c r="C172" s="29" t="s">
        <v>163</v>
      </c>
      <c r="D172" s="63">
        <v>419</v>
      </c>
      <c r="E172" s="63">
        <v>0</v>
      </c>
      <c r="F172" s="63">
        <v>0</v>
      </c>
      <c r="G172" s="63">
        <v>0</v>
      </c>
      <c r="H172" s="63">
        <v>0</v>
      </c>
      <c r="I172" s="63">
        <v>0</v>
      </c>
      <c r="J172" s="63">
        <v>0</v>
      </c>
      <c r="K172" s="63">
        <v>0</v>
      </c>
      <c r="L172" s="64">
        <v>419</v>
      </c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</row>
    <row r="173" spans="1:119" customFormat="1" ht="15.75">
      <c r="A173" s="30" t="s">
        <v>153</v>
      </c>
      <c r="B173" s="30" t="s">
        <v>149</v>
      </c>
      <c r="C173" s="29" t="s">
        <v>164</v>
      </c>
      <c r="D173" s="63">
        <v>285</v>
      </c>
      <c r="E173" s="63">
        <v>0</v>
      </c>
      <c r="F173" s="63">
        <v>0</v>
      </c>
      <c r="G173" s="63">
        <v>0</v>
      </c>
      <c r="H173" s="63">
        <v>0</v>
      </c>
      <c r="I173" s="63">
        <v>0</v>
      </c>
      <c r="J173" s="63">
        <v>0</v>
      </c>
      <c r="K173" s="63">
        <v>0</v>
      </c>
      <c r="L173" s="64">
        <v>285</v>
      </c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  <c r="BN173" s="16"/>
      <c r="BO173" s="16"/>
      <c r="BP173" s="16"/>
      <c r="BQ173" s="16"/>
      <c r="BR173" s="16"/>
      <c r="BS173" s="16"/>
      <c r="BT173" s="16"/>
      <c r="BU173" s="16"/>
      <c r="BV173" s="16"/>
      <c r="BW173" s="16"/>
      <c r="BX173" s="16"/>
      <c r="BY173" s="16"/>
      <c r="BZ173" s="16"/>
      <c r="CA173" s="16"/>
      <c r="CB173" s="16"/>
      <c r="CC173" s="16"/>
      <c r="CD173" s="16"/>
      <c r="CE173" s="16"/>
      <c r="CF173" s="16"/>
      <c r="CG173" s="16"/>
      <c r="CH173" s="16"/>
      <c r="CI173" s="16"/>
      <c r="CJ173" s="16"/>
      <c r="CK173" s="16"/>
      <c r="CL173" s="16"/>
      <c r="CM173" s="16"/>
      <c r="CN173" s="16"/>
      <c r="CO173" s="16"/>
      <c r="CP173" s="16"/>
      <c r="CQ173" s="16"/>
      <c r="CR173" s="16"/>
      <c r="CS173" s="16"/>
      <c r="CT173" s="16"/>
      <c r="CU173" s="16"/>
      <c r="CV173" s="16"/>
      <c r="CW173" s="16"/>
      <c r="CX173" s="16"/>
      <c r="CY173" s="16"/>
      <c r="CZ173" s="16"/>
      <c r="DA173" s="16"/>
      <c r="DB173" s="16"/>
      <c r="DC173" s="16"/>
      <c r="DD173" s="16"/>
      <c r="DE173" s="16"/>
      <c r="DF173" s="16"/>
      <c r="DG173" s="16"/>
      <c r="DH173" s="16"/>
      <c r="DI173" s="16"/>
      <c r="DJ173" s="16"/>
      <c r="DK173" s="16"/>
      <c r="DL173" s="16"/>
      <c r="DM173" s="16"/>
      <c r="DN173" s="16"/>
      <c r="DO173" s="16"/>
    </row>
    <row r="174" spans="1:119" customFormat="1" ht="15.75">
      <c r="A174" s="30" t="s">
        <v>153</v>
      </c>
      <c r="B174" s="30" t="s">
        <v>149</v>
      </c>
      <c r="C174" s="29" t="s">
        <v>165</v>
      </c>
      <c r="D174" s="63">
        <v>180</v>
      </c>
      <c r="E174" s="63">
        <v>157</v>
      </c>
      <c r="F174" s="63">
        <v>139</v>
      </c>
      <c r="G174" s="63">
        <v>111</v>
      </c>
      <c r="H174" s="63">
        <v>0</v>
      </c>
      <c r="I174" s="63">
        <v>0</v>
      </c>
      <c r="J174" s="63">
        <v>0</v>
      </c>
      <c r="K174" s="63">
        <v>0</v>
      </c>
      <c r="L174" s="64">
        <v>587</v>
      </c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6"/>
      <c r="DD174" s="16"/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</row>
    <row r="175" spans="1:119" customFormat="1" ht="15.75">
      <c r="A175" s="30" t="s">
        <v>153</v>
      </c>
      <c r="B175" s="30" t="s">
        <v>149</v>
      </c>
      <c r="C175" s="29" t="s">
        <v>165</v>
      </c>
      <c r="D175" s="63">
        <v>2560</v>
      </c>
      <c r="E175" s="63">
        <v>2510</v>
      </c>
      <c r="F175" s="63">
        <v>1905</v>
      </c>
      <c r="G175" s="63">
        <v>0</v>
      </c>
      <c r="H175" s="63">
        <v>0</v>
      </c>
      <c r="I175" s="63">
        <v>0</v>
      </c>
      <c r="J175" s="63">
        <v>0</v>
      </c>
      <c r="K175" s="63">
        <v>0</v>
      </c>
      <c r="L175" s="64">
        <v>6975</v>
      </c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6"/>
      <c r="BX175" s="16"/>
      <c r="BY175" s="16"/>
      <c r="BZ175" s="16"/>
      <c r="CA175" s="16"/>
      <c r="CB175" s="16"/>
      <c r="CC175" s="16"/>
      <c r="CD175" s="16"/>
      <c r="CE175" s="16"/>
      <c r="CF175" s="16"/>
      <c r="CG175" s="16"/>
      <c r="CH175" s="16"/>
      <c r="CI175" s="16"/>
      <c r="CJ175" s="16"/>
      <c r="CK175" s="16"/>
      <c r="CL175" s="16"/>
      <c r="CM175" s="16"/>
      <c r="CN175" s="16"/>
      <c r="CO175" s="16"/>
      <c r="CP175" s="16"/>
      <c r="CQ175" s="16"/>
      <c r="CR175" s="16"/>
      <c r="CS175" s="16"/>
      <c r="CT175" s="16"/>
      <c r="CU175" s="16"/>
      <c r="CV175" s="16"/>
      <c r="CW175" s="16"/>
      <c r="CX175" s="16"/>
      <c r="CY175" s="16"/>
      <c r="CZ175" s="16"/>
      <c r="DA175" s="16"/>
      <c r="DB175" s="16"/>
      <c r="DC175" s="16"/>
      <c r="DD175" s="16"/>
      <c r="DE175" s="16"/>
      <c r="DF175" s="16"/>
      <c r="DG175" s="16"/>
      <c r="DH175" s="16"/>
      <c r="DI175" s="16"/>
      <c r="DJ175" s="16"/>
      <c r="DK175" s="16"/>
      <c r="DL175" s="16"/>
      <c r="DM175" s="16"/>
      <c r="DN175" s="16"/>
      <c r="DO175" s="16"/>
    </row>
    <row r="176" spans="1:119" customFormat="1" ht="48" customHeight="1">
      <c r="A176" s="30" t="s">
        <v>153</v>
      </c>
      <c r="B176" s="30" t="s">
        <v>149</v>
      </c>
      <c r="C176" s="29" t="s">
        <v>152</v>
      </c>
      <c r="D176" s="63">
        <v>341</v>
      </c>
      <c r="E176" s="63">
        <v>312</v>
      </c>
      <c r="F176" s="63">
        <v>274</v>
      </c>
      <c r="G176" s="63">
        <v>106</v>
      </c>
      <c r="H176" s="63">
        <v>0</v>
      </c>
      <c r="I176" s="63">
        <v>0</v>
      </c>
      <c r="J176" s="63">
        <v>0</v>
      </c>
      <c r="K176" s="63">
        <v>0</v>
      </c>
      <c r="L176" s="64">
        <v>1033</v>
      </c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  <c r="BG176" s="16"/>
      <c r="BH176" s="16"/>
      <c r="BI176" s="16"/>
      <c r="BJ176" s="16"/>
      <c r="BK176" s="16"/>
      <c r="BL176" s="16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6"/>
      <c r="BX176" s="16"/>
      <c r="BY176" s="16"/>
      <c r="BZ176" s="16"/>
      <c r="CA176" s="16"/>
      <c r="CB176" s="16"/>
      <c r="CC176" s="16"/>
      <c r="CD176" s="16"/>
      <c r="CE176" s="16"/>
      <c r="CF176" s="16"/>
      <c r="CG176" s="16"/>
      <c r="CH176" s="16"/>
      <c r="CI176" s="16"/>
      <c r="CJ176" s="16"/>
      <c r="CK176" s="16"/>
      <c r="CL176" s="16"/>
      <c r="CM176" s="16"/>
      <c r="CN176" s="16"/>
      <c r="CO176" s="16"/>
      <c r="CP176" s="16"/>
      <c r="CQ176" s="16"/>
      <c r="CR176" s="16"/>
      <c r="CS176" s="16"/>
      <c r="CT176" s="16"/>
      <c r="CU176" s="16"/>
      <c r="CV176" s="16"/>
      <c r="CW176" s="16"/>
      <c r="CX176" s="16"/>
      <c r="CY176" s="16"/>
      <c r="CZ176" s="16"/>
      <c r="DA176" s="16"/>
      <c r="DB176" s="16"/>
      <c r="DC176" s="16"/>
      <c r="DD176" s="16"/>
      <c r="DE176" s="16"/>
      <c r="DF176" s="16"/>
      <c r="DG176" s="16"/>
      <c r="DH176" s="16"/>
      <c r="DI176" s="16"/>
      <c r="DJ176" s="16"/>
      <c r="DK176" s="16"/>
      <c r="DL176" s="16"/>
      <c r="DM176" s="16"/>
      <c r="DN176" s="16"/>
      <c r="DO176" s="16"/>
    </row>
    <row r="177" spans="1:12">
      <c r="A177" s="30" t="s">
        <v>153</v>
      </c>
      <c r="B177" s="30" t="s">
        <v>149</v>
      </c>
      <c r="C177" s="29" t="s">
        <v>166</v>
      </c>
      <c r="D177" s="63">
        <v>557</v>
      </c>
      <c r="E177" s="63">
        <v>536</v>
      </c>
      <c r="F177" s="63">
        <v>515</v>
      </c>
      <c r="G177" s="63">
        <v>494</v>
      </c>
      <c r="H177" s="63">
        <v>196</v>
      </c>
      <c r="I177" s="63">
        <v>0</v>
      </c>
      <c r="J177" s="63">
        <v>0</v>
      </c>
      <c r="K177" s="63">
        <v>0</v>
      </c>
      <c r="L177" s="64">
        <v>2298</v>
      </c>
    </row>
    <row r="178" spans="1:12">
      <c r="A178" s="30" t="s">
        <v>153</v>
      </c>
      <c r="B178" s="30" t="s">
        <v>149</v>
      </c>
      <c r="C178" s="29" t="s">
        <v>167</v>
      </c>
      <c r="D178" s="63">
        <v>630</v>
      </c>
      <c r="E178" s="63">
        <v>605</v>
      </c>
      <c r="F178" s="63">
        <v>0</v>
      </c>
      <c r="G178" s="63">
        <v>0</v>
      </c>
      <c r="H178" s="63">
        <v>0</v>
      </c>
      <c r="I178" s="63">
        <v>0</v>
      </c>
      <c r="J178" s="63">
        <v>0</v>
      </c>
      <c r="K178" s="63">
        <v>0</v>
      </c>
      <c r="L178" s="64">
        <v>1235</v>
      </c>
    </row>
    <row r="179" spans="1:12">
      <c r="A179" s="30" t="s">
        <v>153</v>
      </c>
      <c r="B179" s="30" t="s">
        <v>149</v>
      </c>
      <c r="C179" s="29" t="s">
        <v>168</v>
      </c>
      <c r="D179" s="63">
        <v>317</v>
      </c>
      <c r="E179" s="63">
        <v>124</v>
      </c>
      <c r="F179" s="63">
        <v>0</v>
      </c>
      <c r="G179" s="63">
        <v>0</v>
      </c>
      <c r="H179" s="63">
        <v>0</v>
      </c>
      <c r="I179" s="63">
        <v>0</v>
      </c>
      <c r="J179" s="63">
        <v>0</v>
      </c>
      <c r="K179" s="63">
        <v>0</v>
      </c>
      <c r="L179" s="64">
        <v>441</v>
      </c>
    </row>
    <row r="180" spans="1:12">
      <c r="A180" s="30" t="s">
        <v>153</v>
      </c>
      <c r="B180" s="30" t="s">
        <v>149</v>
      </c>
      <c r="C180" s="29" t="s">
        <v>155</v>
      </c>
      <c r="D180" s="63">
        <v>72</v>
      </c>
      <c r="E180" s="63">
        <v>63</v>
      </c>
      <c r="F180" s="63">
        <v>56</v>
      </c>
      <c r="G180" s="63">
        <v>49</v>
      </c>
      <c r="H180" s="63">
        <v>12</v>
      </c>
      <c r="I180" s="63">
        <v>0</v>
      </c>
      <c r="J180" s="63">
        <v>0</v>
      </c>
      <c r="K180" s="63">
        <v>0</v>
      </c>
      <c r="L180" s="64">
        <v>252</v>
      </c>
    </row>
    <row r="181" spans="1:12" ht="25.5">
      <c r="A181" s="30" t="s">
        <v>169</v>
      </c>
      <c r="B181" s="30" t="s">
        <v>170</v>
      </c>
      <c r="C181" s="29" t="s">
        <v>171</v>
      </c>
      <c r="D181" s="63">
        <v>899</v>
      </c>
      <c r="E181" s="63">
        <v>872</v>
      </c>
      <c r="F181" s="63">
        <v>845</v>
      </c>
      <c r="G181" s="63">
        <v>818</v>
      </c>
      <c r="H181" s="63">
        <v>791</v>
      </c>
      <c r="I181" s="63">
        <v>750</v>
      </c>
      <c r="J181" s="63">
        <v>701</v>
      </c>
      <c r="K181" s="63">
        <v>459</v>
      </c>
      <c r="L181" s="64">
        <v>6135</v>
      </c>
    </row>
    <row r="182" spans="1:12" ht="25.5">
      <c r="A182" s="30" t="s">
        <v>169</v>
      </c>
      <c r="B182" s="30" t="s">
        <v>170</v>
      </c>
      <c r="C182" s="29" t="s">
        <v>172</v>
      </c>
      <c r="D182" s="63">
        <v>772</v>
      </c>
      <c r="E182" s="63">
        <v>748</v>
      </c>
      <c r="F182" s="63">
        <v>724</v>
      </c>
      <c r="G182" s="63">
        <v>700</v>
      </c>
      <c r="H182" s="63">
        <v>676</v>
      </c>
      <c r="I182" s="63">
        <v>352</v>
      </c>
      <c r="J182" s="63">
        <v>0</v>
      </c>
      <c r="K182" s="63">
        <v>0</v>
      </c>
      <c r="L182" s="64">
        <v>3972</v>
      </c>
    </row>
    <row r="183" spans="1:12" ht="25.5">
      <c r="A183" s="30" t="s">
        <v>169</v>
      </c>
      <c r="B183" s="30" t="s">
        <v>170</v>
      </c>
      <c r="C183" s="29" t="s">
        <v>173</v>
      </c>
      <c r="D183" s="63">
        <v>242</v>
      </c>
      <c r="E183" s="63">
        <v>122</v>
      </c>
      <c r="F183" s="63">
        <v>0</v>
      </c>
      <c r="G183" s="63">
        <v>0</v>
      </c>
      <c r="H183" s="63">
        <v>0</v>
      </c>
      <c r="I183" s="63">
        <v>0</v>
      </c>
      <c r="J183" s="63">
        <v>0</v>
      </c>
      <c r="K183" s="63">
        <v>0</v>
      </c>
      <c r="L183" s="64">
        <v>364</v>
      </c>
    </row>
    <row r="184" spans="1:12" ht="25.5">
      <c r="A184" s="30" t="s">
        <v>174</v>
      </c>
      <c r="B184" s="30" t="s">
        <v>618</v>
      </c>
      <c r="C184" s="29" t="s">
        <v>175</v>
      </c>
      <c r="D184" s="63">
        <v>23746</v>
      </c>
      <c r="E184" s="63">
        <v>0</v>
      </c>
      <c r="F184" s="63">
        <v>0</v>
      </c>
      <c r="G184" s="63">
        <v>0</v>
      </c>
      <c r="H184" s="63">
        <v>0</v>
      </c>
      <c r="I184" s="63">
        <v>0</v>
      </c>
      <c r="J184" s="63">
        <v>0</v>
      </c>
      <c r="K184" s="63">
        <v>0</v>
      </c>
      <c r="L184" s="64">
        <v>23746</v>
      </c>
    </row>
    <row r="185" spans="1:12" ht="25.5">
      <c r="A185" s="30" t="s">
        <v>174</v>
      </c>
      <c r="B185" s="30" t="s">
        <v>176</v>
      </c>
      <c r="C185" s="29" t="s">
        <v>177</v>
      </c>
      <c r="D185" s="63">
        <v>4251</v>
      </c>
      <c r="E185" s="63">
        <v>0</v>
      </c>
      <c r="F185" s="63">
        <v>0</v>
      </c>
      <c r="G185" s="63">
        <v>0</v>
      </c>
      <c r="H185" s="63">
        <v>0</v>
      </c>
      <c r="I185" s="63">
        <v>0</v>
      </c>
      <c r="J185" s="63">
        <v>0</v>
      </c>
      <c r="K185" s="63">
        <v>0</v>
      </c>
      <c r="L185" s="64">
        <v>4251</v>
      </c>
    </row>
    <row r="186" spans="1:12" ht="38.25">
      <c r="A186" s="30" t="s">
        <v>70</v>
      </c>
      <c r="B186" s="30" t="s">
        <v>188</v>
      </c>
      <c r="C186" s="29" t="s">
        <v>189</v>
      </c>
      <c r="D186" s="63">
        <v>1797</v>
      </c>
      <c r="E186" s="63">
        <v>1766</v>
      </c>
      <c r="F186" s="63">
        <v>1736</v>
      </c>
      <c r="G186" s="63">
        <v>1706</v>
      </c>
      <c r="H186" s="63">
        <v>1675</v>
      </c>
      <c r="I186" s="63">
        <v>1645</v>
      </c>
      <c r="J186" s="63">
        <v>1615</v>
      </c>
      <c r="K186" s="63">
        <v>3890</v>
      </c>
      <c r="L186" s="64">
        <v>15830</v>
      </c>
    </row>
    <row r="187" spans="1:12">
      <c r="A187" s="35" t="s">
        <v>140</v>
      </c>
      <c r="B187" s="29" t="s">
        <v>9</v>
      </c>
      <c r="C187" s="29" t="s">
        <v>9</v>
      </c>
      <c r="D187" s="64">
        <v>78216</v>
      </c>
      <c r="E187" s="64">
        <v>48733</v>
      </c>
      <c r="F187" s="64">
        <v>24943</v>
      </c>
      <c r="G187" s="64">
        <v>8922</v>
      </c>
      <c r="H187" s="64">
        <v>6588</v>
      </c>
      <c r="I187" s="64">
        <v>4460</v>
      </c>
      <c r="J187" s="64">
        <v>2626</v>
      </c>
      <c r="K187" s="64">
        <v>4424</v>
      </c>
      <c r="L187" s="64">
        <v>178912</v>
      </c>
    </row>
    <row r="188" spans="1:12">
      <c r="A188" s="31" t="s">
        <v>563</v>
      </c>
      <c r="B188" s="29" t="s">
        <v>9</v>
      </c>
      <c r="C188" s="29" t="s">
        <v>9</v>
      </c>
      <c r="D188" s="64">
        <v>798121</v>
      </c>
      <c r="E188" s="64">
        <v>758285</v>
      </c>
      <c r="F188" s="64">
        <v>747729</v>
      </c>
      <c r="G188" s="64">
        <v>678172</v>
      </c>
      <c r="H188" s="64">
        <v>657776</v>
      </c>
      <c r="I188" s="64">
        <v>637737</v>
      </c>
      <c r="J188" s="64">
        <v>518793</v>
      </c>
      <c r="K188" s="64">
        <v>3200376</v>
      </c>
      <c r="L188" s="64">
        <v>7996989</v>
      </c>
    </row>
    <row r="189" spans="1:12">
      <c r="A189" s="36"/>
      <c r="B189" s="36"/>
      <c r="C189" s="36"/>
      <c r="D189" s="67"/>
      <c r="E189" s="67"/>
      <c r="F189" s="67"/>
      <c r="G189" s="67"/>
      <c r="H189" s="67"/>
      <c r="I189" s="67"/>
      <c r="J189" s="67"/>
      <c r="K189" s="67"/>
      <c r="L189" s="69"/>
    </row>
    <row r="190" spans="1:12" ht="26.45" customHeight="1">
      <c r="A190" s="35" t="s">
        <v>190</v>
      </c>
      <c r="B190" s="29" t="s">
        <v>9</v>
      </c>
      <c r="C190" s="29" t="s">
        <v>9</v>
      </c>
      <c r="D190" s="70">
        <v>194014</v>
      </c>
      <c r="E190" s="70">
        <v>196032</v>
      </c>
      <c r="F190" s="70">
        <v>198230</v>
      </c>
      <c r="G190" s="70">
        <v>200625</v>
      </c>
      <c r="H190" s="70">
        <v>203235</v>
      </c>
      <c r="I190" s="70">
        <v>188790</v>
      </c>
      <c r="J190" s="70">
        <v>0</v>
      </c>
      <c r="K190" s="70">
        <v>0</v>
      </c>
      <c r="L190" s="64">
        <v>1180926</v>
      </c>
    </row>
    <row r="191" spans="1:12">
      <c r="A191" s="37"/>
      <c r="B191" s="37"/>
      <c r="C191" s="37"/>
      <c r="D191" s="67"/>
      <c r="E191" s="67"/>
      <c r="F191" s="67"/>
      <c r="G191" s="67"/>
      <c r="H191" s="67"/>
      <c r="I191" s="67"/>
      <c r="J191" s="67"/>
      <c r="K191" s="67"/>
      <c r="L191" s="71"/>
    </row>
    <row r="192" spans="1:12" ht="14.45" customHeight="1">
      <c r="A192" s="52" t="s">
        <v>191</v>
      </c>
      <c r="B192" s="38"/>
      <c r="C192" s="93" t="s">
        <v>9</v>
      </c>
      <c r="D192" s="64">
        <v>5859204</v>
      </c>
      <c r="E192" s="64">
        <v>6323624</v>
      </c>
      <c r="F192" s="64">
        <v>6385774</v>
      </c>
      <c r="G192" s="64">
        <v>6404085</v>
      </c>
      <c r="H192" s="64">
        <v>6131253</v>
      </c>
      <c r="I192" s="64">
        <v>5825647</v>
      </c>
      <c r="J192" s="64">
        <v>5194361</v>
      </c>
      <c r="K192" s="64">
        <v>44787578</v>
      </c>
      <c r="L192" s="64">
        <v>86911526</v>
      </c>
    </row>
    <row r="193" spans="1:12">
      <c r="A193" s="37"/>
      <c r="B193" s="37"/>
      <c r="C193" s="37"/>
      <c r="D193" s="34"/>
      <c r="E193" s="34"/>
      <c r="F193" s="34"/>
      <c r="G193" s="34"/>
      <c r="H193" s="34"/>
      <c r="I193" s="34"/>
      <c r="J193" s="34"/>
      <c r="K193" s="34"/>
      <c r="L193" s="39"/>
    </row>
    <row r="194" spans="1:12" ht="13.15" customHeight="1">
      <c r="A194" s="52" t="s">
        <v>192</v>
      </c>
      <c r="B194" s="53"/>
      <c r="C194" s="51"/>
      <c r="D194" s="40">
        <f>D192/$L$196*100</f>
        <v>9.2086534187691846</v>
      </c>
      <c r="E194" s="40">
        <f t="shared" ref="E194:J194" si="0">E192/$L$196*100</f>
        <v>9.9385619218260484</v>
      </c>
      <c r="F194" s="40">
        <f t="shared" si="0"/>
        <v>10.036240345375818</v>
      </c>
      <c r="G194" s="40">
        <f t="shared" si="0"/>
        <v>10.06501893931982</v>
      </c>
      <c r="H194" s="40">
        <f t="shared" si="0"/>
        <v>9.636220875700662</v>
      </c>
      <c r="I194" s="40">
        <f t="shared" si="0"/>
        <v>9.1559133566765123</v>
      </c>
      <c r="J194" s="40">
        <f t="shared" si="0"/>
        <v>8.1637488950668597</v>
      </c>
      <c r="K194" s="41" t="s">
        <v>9</v>
      </c>
      <c r="L194" s="41" t="s">
        <v>9</v>
      </c>
    </row>
    <row r="195" spans="1:12">
      <c r="A195" s="42"/>
      <c r="B195" s="43"/>
      <c r="C195" s="43"/>
      <c r="D195" s="44"/>
      <c r="E195" s="44"/>
      <c r="F195" s="44"/>
      <c r="G195" s="44"/>
      <c r="H195" s="44"/>
      <c r="I195" s="44"/>
      <c r="J195" s="44"/>
      <c r="K195" s="44"/>
      <c r="L195" s="45"/>
    </row>
    <row r="196" spans="1:12" ht="29.45" customHeight="1">
      <c r="A196" s="321" t="s">
        <v>193</v>
      </c>
      <c r="B196" s="322"/>
      <c r="C196" s="322"/>
      <c r="D196" s="322"/>
      <c r="E196" s="322"/>
      <c r="F196" s="322"/>
      <c r="G196" s="322"/>
      <c r="H196" s="322"/>
      <c r="I196" s="322"/>
      <c r="J196" s="322"/>
      <c r="K196" s="323"/>
      <c r="L196" s="62">
        <v>63627153</v>
      </c>
    </row>
    <row r="198" spans="1:12">
      <c r="A198" s="324" t="s">
        <v>846</v>
      </c>
      <c r="B198" s="324"/>
      <c r="C198" s="324"/>
      <c r="D198" s="324"/>
      <c r="E198" s="324"/>
      <c r="F198" s="324"/>
      <c r="G198" s="324"/>
      <c r="H198" s="324"/>
      <c r="I198" s="324"/>
      <c r="J198" s="324"/>
      <c r="K198" s="324"/>
      <c r="L198" s="324"/>
    </row>
    <row r="200" spans="1:12">
      <c r="D200" s="94"/>
      <c r="E200" s="94"/>
      <c r="F200" s="94"/>
      <c r="G200" s="94"/>
      <c r="H200" s="94"/>
      <c r="I200" s="94"/>
      <c r="J200" s="94"/>
    </row>
    <row r="201" spans="1:12">
      <c r="D201" s="7"/>
      <c r="E201" s="7"/>
      <c r="F201" s="7"/>
      <c r="G201" s="7"/>
      <c r="H201" s="7"/>
      <c r="I201" s="7"/>
      <c r="J201" s="7"/>
      <c r="K201" s="7"/>
      <c r="L201" s="7"/>
    </row>
  </sheetData>
  <mergeCells count="5">
    <mergeCell ref="A5:L5"/>
    <mergeCell ref="A6:L6"/>
    <mergeCell ref="A7:L7"/>
    <mergeCell ref="A196:K196"/>
    <mergeCell ref="A198:L198"/>
  </mergeCells>
  <pageMargins left="0.511811023622047" right="0.118110236220472" top="0.74803149606299202" bottom="0.55118110236220497" header="0.31496062992126" footer="0.31496062992126"/>
  <pageSetup paperSize="9" scale="6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6FF08-C602-4F0C-A5B3-B6547B8DF750}">
  <sheetPr>
    <tabColor theme="4" tint="0.79995117038483843"/>
    <pageSetUpPr fitToPage="1"/>
  </sheetPr>
  <dimension ref="A1:K116"/>
  <sheetViews>
    <sheetView view="pageBreakPreview" zoomScale="115" zoomScaleNormal="100" zoomScaleSheetLayoutView="115" workbookViewId="0">
      <selection activeCell="B21" sqref="B21"/>
    </sheetView>
  </sheetViews>
  <sheetFormatPr defaultRowHeight="12.75"/>
  <cols>
    <col min="1" max="1" width="7" style="4" customWidth="1"/>
    <col min="2" max="2" width="86.5703125" style="4" customWidth="1"/>
    <col min="3" max="3" width="12.85546875" style="4" customWidth="1"/>
    <col min="4" max="4" width="12.85546875" style="95" customWidth="1"/>
    <col min="5" max="5" width="12.85546875" style="4" customWidth="1"/>
    <col min="6" max="6" width="12.7109375" style="4" customWidth="1"/>
    <col min="7" max="7" width="15.28515625" style="4" bestFit="1" customWidth="1"/>
    <col min="8" max="8" width="10.28515625" style="4" bestFit="1" customWidth="1"/>
    <col min="9" max="10" width="9.140625" style="4"/>
    <col min="11" max="11" width="11.28515625" style="4" bestFit="1" customWidth="1"/>
    <col min="12" max="223" width="9.140625" style="4"/>
    <col min="224" max="224" width="7.5703125" style="4" customWidth="1"/>
    <col min="225" max="225" width="40.28515625" style="4" customWidth="1"/>
    <col min="226" max="226" width="14.28515625" style="4" customWidth="1"/>
    <col min="227" max="227" width="13.42578125" style="4" customWidth="1"/>
    <col min="228" max="228" width="13.140625" style="4" customWidth="1"/>
    <col min="229" max="231" width="0" style="4" hidden="1" customWidth="1"/>
    <col min="232" max="232" width="15.140625" style="4" customWidth="1"/>
    <col min="233" max="479" width="9.140625" style="4"/>
    <col min="480" max="480" width="7.5703125" style="4" customWidth="1"/>
    <col min="481" max="481" width="40.28515625" style="4" customWidth="1"/>
    <col min="482" max="482" width="14.28515625" style="4" customWidth="1"/>
    <col min="483" max="483" width="13.42578125" style="4" customWidth="1"/>
    <col min="484" max="484" width="13.140625" style="4" customWidth="1"/>
    <col min="485" max="487" width="0" style="4" hidden="1" customWidth="1"/>
    <col min="488" max="488" width="15.140625" style="4" customWidth="1"/>
    <col min="489" max="735" width="9.140625" style="4"/>
    <col min="736" max="736" width="7.5703125" style="4" customWidth="1"/>
    <col min="737" max="737" width="40.28515625" style="4" customWidth="1"/>
    <col min="738" max="738" width="14.28515625" style="4" customWidth="1"/>
    <col min="739" max="739" width="13.42578125" style="4" customWidth="1"/>
    <col min="740" max="740" width="13.140625" style="4" customWidth="1"/>
    <col min="741" max="743" width="0" style="4" hidden="1" customWidth="1"/>
    <col min="744" max="744" width="15.140625" style="4" customWidth="1"/>
    <col min="745" max="991" width="9.140625" style="4"/>
    <col min="992" max="992" width="7.5703125" style="4" customWidth="1"/>
    <col min="993" max="993" width="40.28515625" style="4" customWidth="1"/>
    <col min="994" max="994" width="14.28515625" style="4" customWidth="1"/>
    <col min="995" max="995" width="13.42578125" style="4" customWidth="1"/>
    <col min="996" max="996" width="13.140625" style="4" customWidth="1"/>
    <col min="997" max="999" width="0" style="4" hidden="1" customWidth="1"/>
    <col min="1000" max="1000" width="15.140625" style="4" customWidth="1"/>
    <col min="1001" max="1247" width="9.140625" style="4"/>
    <col min="1248" max="1248" width="7.5703125" style="4" customWidth="1"/>
    <col min="1249" max="1249" width="40.28515625" style="4" customWidth="1"/>
    <col min="1250" max="1250" width="14.28515625" style="4" customWidth="1"/>
    <col min="1251" max="1251" width="13.42578125" style="4" customWidth="1"/>
    <col min="1252" max="1252" width="13.140625" style="4" customWidth="1"/>
    <col min="1253" max="1255" width="0" style="4" hidden="1" customWidth="1"/>
    <col min="1256" max="1256" width="15.140625" style="4" customWidth="1"/>
    <col min="1257" max="1503" width="9.140625" style="4"/>
    <col min="1504" max="1504" width="7.5703125" style="4" customWidth="1"/>
    <col min="1505" max="1505" width="40.28515625" style="4" customWidth="1"/>
    <col min="1506" max="1506" width="14.28515625" style="4" customWidth="1"/>
    <col min="1507" max="1507" width="13.42578125" style="4" customWidth="1"/>
    <col min="1508" max="1508" width="13.140625" style="4" customWidth="1"/>
    <col min="1509" max="1511" width="0" style="4" hidden="1" customWidth="1"/>
    <col min="1512" max="1512" width="15.140625" style="4" customWidth="1"/>
    <col min="1513" max="1759" width="9.140625" style="4"/>
    <col min="1760" max="1760" width="7.5703125" style="4" customWidth="1"/>
    <col min="1761" max="1761" width="40.28515625" style="4" customWidth="1"/>
    <col min="1762" max="1762" width="14.28515625" style="4" customWidth="1"/>
    <col min="1763" max="1763" width="13.42578125" style="4" customWidth="1"/>
    <col min="1764" max="1764" width="13.140625" style="4" customWidth="1"/>
    <col min="1765" max="1767" width="0" style="4" hidden="1" customWidth="1"/>
    <col min="1768" max="1768" width="15.140625" style="4" customWidth="1"/>
    <col min="1769" max="2015" width="9.140625" style="4"/>
    <col min="2016" max="2016" width="7.5703125" style="4" customWidth="1"/>
    <col min="2017" max="2017" width="40.28515625" style="4" customWidth="1"/>
    <col min="2018" max="2018" width="14.28515625" style="4" customWidth="1"/>
    <col min="2019" max="2019" width="13.42578125" style="4" customWidth="1"/>
    <col min="2020" max="2020" width="13.140625" style="4" customWidth="1"/>
    <col min="2021" max="2023" width="0" style="4" hidden="1" customWidth="1"/>
    <col min="2024" max="2024" width="15.140625" style="4" customWidth="1"/>
    <col min="2025" max="2271" width="9.140625" style="4"/>
    <col min="2272" max="2272" width="7.5703125" style="4" customWidth="1"/>
    <col min="2273" max="2273" width="40.28515625" style="4" customWidth="1"/>
    <col min="2274" max="2274" width="14.28515625" style="4" customWidth="1"/>
    <col min="2275" max="2275" width="13.42578125" style="4" customWidth="1"/>
    <col min="2276" max="2276" width="13.140625" style="4" customWidth="1"/>
    <col min="2277" max="2279" width="0" style="4" hidden="1" customWidth="1"/>
    <col min="2280" max="2280" width="15.140625" style="4" customWidth="1"/>
    <col min="2281" max="2527" width="9.140625" style="4"/>
    <col min="2528" max="2528" width="7.5703125" style="4" customWidth="1"/>
    <col min="2529" max="2529" width="40.28515625" style="4" customWidth="1"/>
    <col min="2530" max="2530" width="14.28515625" style="4" customWidth="1"/>
    <col min="2531" max="2531" width="13.42578125" style="4" customWidth="1"/>
    <col min="2532" max="2532" width="13.140625" style="4" customWidth="1"/>
    <col min="2533" max="2535" width="0" style="4" hidden="1" customWidth="1"/>
    <col min="2536" max="2536" width="15.140625" style="4" customWidth="1"/>
    <col min="2537" max="2783" width="9.140625" style="4"/>
    <col min="2784" max="2784" width="7.5703125" style="4" customWidth="1"/>
    <col min="2785" max="2785" width="40.28515625" style="4" customWidth="1"/>
    <col min="2786" max="2786" width="14.28515625" style="4" customWidth="1"/>
    <col min="2787" max="2787" width="13.42578125" style="4" customWidth="1"/>
    <col min="2788" max="2788" width="13.140625" style="4" customWidth="1"/>
    <col min="2789" max="2791" width="0" style="4" hidden="1" customWidth="1"/>
    <col min="2792" max="2792" width="15.140625" style="4" customWidth="1"/>
    <col min="2793" max="3039" width="9.140625" style="4"/>
    <col min="3040" max="3040" width="7.5703125" style="4" customWidth="1"/>
    <col min="3041" max="3041" width="40.28515625" style="4" customWidth="1"/>
    <col min="3042" max="3042" width="14.28515625" style="4" customWidth="1"/>
    <col min="3043" max="3043" width="13.42578125" style="4" customWidth="1"/>
    <col min="3044" max="3044" width="13.140625" style="4" customWidth="1"/>
    <col min="3045" max="3047" width="0" style="4" hidden="1" customWidth="1"/>
    <col min="3048" max="3048" width="15.140625" style="4" customWidth="1"/>
    <col min="3049" max="3295" width="9.140625" style="4"/>
    <col min="3296" max="3296" width="7.5703125" style="4" customWidth="1"/>
    <col min="3297" max="3297" width="40.28515625" style="4" customWidth="1"/>
    <col min="3298" max="3298" width="14.28515625" style="4" customWidth="1"/>
    <col min="3299" max="3299" width="13.42578125" style="4" customWidth="1"/>
    <col min="3300" max="3300" width="13.140625" style="4" customWidth="1"/>
    <col min="3301" max="3303" width="0" style="4" hidden="1" customWidth="1"/>
    <col min="3304" max="3304" width="15.140625" style="4" customWidth="1"/>
    <col min="3305" max="3551" width="9.140625" style="4"/>
    <col min="3552" max="3552" width="7.5703125" style="4" customWidth="1"/>
    <col min="3553" max="3553" width="40.28515625" style="4" customWidth="1"/>
    <col min="3554" max="3554" width="14.28515625" style="4" customWidth="1"/>
    <col min="3555" max="3555" width="13.42578125" style="4" customWidth="1"/>
    <col min="3556" max="3556" width="13.140625" style="4" customWidth="1"/>
    <col min="3557" max="3559" width="0" style="4" hidden="1" customWidth="1"/>
    <col min="3560" max="3560" width="15.140625" style="4" customWidth="1"/>
    <col min="3561" max="3807" width="9.140625" style="4"/>
    <col min="3808" max="3808" width="7.5703125" style="4" customWidth="1"/>
    <col min="3809" max="3809" width="40.28515625" style="4" customWidth="1"/>
    <col min="3810" max="3810" width="14.28515625" style="4" customWidth="1"/>
    <col min="3811" max="3811" width="13.42578125" style="4" customWidth="1"/>
    <col min="3812" max="3812" width="13.140625" style="4" customWidth="1"/>
    <col min="3813" max="3815" width="0" style="4" hidden="1" customWidth="1"/>
    <col min="3816" max="3816" width="15.140625" style="4" customWidth="1"/>
    <col min="3817" max="4063" width="9.140625" style="4"/>
    <col min="4064" max="4064" width="7.5703125" style="4" customWidth="1"/>
    <col min="4065" max="4065" width="40.28515625" style="4" customWidth="1"/>
    <col min="4066" max="4066" width="14.28515625" style="4" customWidth="1"/>
    <col min="4067" max="4067" width="13.42578125" style="4" customWidth="1"/>
    <col min="4068" max="4068" width="13.140625" style="4" customWidth="1"/>
    <col min="4069" max="4071" width="0" style="4" hidden="1" customWidth="1"/>
    <col min="4072" max="4072" width="15.140625" style="4" customWidth="1"/>
    <col min="4073" max="4319" width="9.140625" style="4"/>
    <col min="4320" max="4320" width="7.5703125" style="4" customWidth="1"/>
    <col min="4321" max="4321" width="40.28515625" style="4" customWidth="1"/>
    <col min="4322" max="4322" width="14.28515625" style="4" customWidth="1"/>
    <col min="4323" max="4323" width="13.42578125" style="4" customWidth="1"/>
    <col min="4324" max="4324" width="13.140625" style="4" customWidth="1"/>
    <col min="4325" max="4327" width="0" style="4" hidden="1" customWidth="1"/>
    <col min="4328" max="4328" width="15.140625" style="4" customWidth="1"/>
    <col min="4329" max="4575" width="9.140625" style="4"/>
    <col min="4576" max="4576" width="7.5703125" style="4" customWidth="1"/>
    <col min="4577" max="4577" width="40.28515625" style="4" customWidth="1"/>
    <col min="4578" max="4578" width="14.28515625" style="4" customWidth="1"/>
    <col min="4579" max="4579" width="13.42578125" style="4" customWidth="1"/>
    <col min="4580" max="4580" width="13.140625" style="4" customWidth="1"/>
    <col min="4581" max="4583" width="0" style="4" hidden="1" customWidth="1"/>
    <col min="4584" max="4584" width="15.140625" style="4" customWidth="1"/>
    <col min="4585" max="4831" width="9.140625" style="4"/>
    <col min="4832" max="4832" width="7.5703125" style="4" customWidth="1"/>
    <col min="4833" max="4833" width="40.28515625" style="4" customWidth="1"/>
    <col min="4834" max="4834" width="14.28515625" style="4" customWidth="1"/>
    <col min="4835" max="4835" width="13.42578125" style="4" customWidth="1"/>
    <col min="4836" max="4836" width="13.140625" style="4" customWidth="1"/>
    <col min="4837" max="4839" width="0" style="4" hidden="1" customWidth="1"/>
    <col min="4840" max="4840" width="15.140625" style="4" customWidth="1"/>
    <col min="4841" max="5087" width="9.140625" style="4"/>
    <col min="5088" max="5088" width="7.5703125" style="4" customWidth="1"/>
    <col min="5089" max="5089" width="40.28515625" style="4" customWidth="1"/>
    <col min="5090" max="5090" width="14.28515625" style="4" customWidth="1"/>
    <col min="5091" max="5091" width="13.42578125" style="4" customWidth="1"/>
    <col min="5092" max="5092" width="13.140625" style="4" customWidth="1"/>
    <col min="5093" max="5095" width="0" style="4" hidden="1" customWidth="1"/>
    <col min="5096" max="5096" width="15.140625" style="4" customWidth="1"/>
    <col min="5097" max="5343" width="9.140625" style="4"/>
    <col min="5344" max="5344" width="7.5703125" style="4" customWidth="1"/>
    <col min="5345" max="5345" width="40.28515625" style="4" customWidth="1"/>
    <col min="5346" max="5346" width="14.28515625" style="4" customWidth="1"/>
    <col min="5347" max="5347" width="13.42578125" style="4" customWidth="1"/>
    <col min="5348" max="5348" width="13.140625" style="4" customWidth="1"/>
    <col min="5349" max="5351" width="0" style="4" hidden="1" customWidth="1"/>
    <col min="5352" max="5352" width="15.140625" style="4" customWidth="1"/>
    <col min="5353" max="5599" width="9.140625" style="4"/>
    <col min="5600" max="5600" width="7.5703125" style="4" customWidth="1"/>
    <col min="5601" max="5601" width="40.28515625" style="4" customWidth="1"/>
    <col min="5602" max="5602" width="14.28515625" style="4" customWidth="1"/>
    <col min="5603" max="5603" width="13.42578125" style="4" customWidth="1"/>
    <col min="5604" max="5604" width="13.140625" style="4" customWidth="1"/>
    <col min="5605" max="5607" width="0" style="4" hidden="1" customWidth="1"/>
    <col min="5608" max="5608" width="15.140625" style="4" customWidth="1"/>
    <col min="5609" max="5855" width="9.140625" style="4"/>
    <col min="5856" max="5856" width="7.5703125" style="4" customWidth="1"/>
    <col min="5857" max="5857" width="40.28515625" style="4" customWidth="1"/>
    <col min="5858" max="5858" width="14.28515625" style="4" customWidth="1"/>
    <col min="5859" max="5859" width="13.42578125" style="4" customWidth="1"/>
    <col min="5860" max="5860" width="13.140625" style="4" customWidth="1"/>
    <col min="5861" max="5863" width="0" style="4" hidden="1" customWidth="1"/>
    <col min="5864" max="5864" width="15.140625" style="4" customWidth="1"/>
    <col min="5865" max="6111" width="9.140625" style="4"/>
    <col min="6112" max="6112" width="7.5703125" style="4" customWidth="1"/>
    <col min="6113" max="6113" width="40.28515625" style="4" customWidth="1"/>
    <col min="6114" max="6114" width="14.28515625" style="4" customWidth="1"/>
    <col min="6115" max="6115" width="13.42578125" style="4" customWidth="1"/>
    <col min="6116" max="6116" width="13.140625" style="4" customWidth="1"/>
    <col min="6117" max="6119" width="0" style="4" hidden="1" customWidth="1"/>
    <col min="6120" max="6120" width="15.140625" style="4" customWidth="1"/>
    <col min="6121" max="6367" width="9.140625" style="4"/>
    <col min="6368" max="6368" width="7.5703125" style="4" customWidth="1"/>
    <col min="6369" max="6369" width="40.28515625" style="4" customWidth="1"/>
    <col min="6370" max="6370" width="14.28515625" style="4" customWidth="1"/>
    <col min="6371" max="6371" width="13.42578125" style="4" customWidth="1"/>
    <col min="6372" max="6372" width="13.140625" style="4" customWidth="1"/>
    <col min="6373" max="6375" width="0" style="4" hidden="1" customWidth="1"/>
    <col min="6376" max="6376" width="15.140625" style="4" customWidth="1"/>
    <col min="6377" max="6623" width="9.140625" style="4"/>
    <col min="6624" max="6624" width="7.5703125" style="4" customWidth="1"/>
    <col min="6625" max="6625" width="40.28515625" style="4" customWidth="1"/>
    <col min="6626" max="6626" width="14.28515625" style="4" customWidth="1"/>
    <col min="6627" max="6627" width="13.42578125" style="4" customWidth="1"/>
    <col min="6628" max="6628" width="13.140625" style="4" customWidth="1"/>
    <col min="6629" max="6631" width="0" style="4" hidden="1" customWidth="1"/>
    <col min="6632" max="6632" width="15.140625" style="4" customWidth="1"/>
    <col min="6633" max="6879" width="9.140625" style="4"/>
    <col min="6880" max="6880" width="7.5703125" style="4" customWidth="1"/>
    <col min="6881" max="6881" width="40.28515625" style="4" customWidth="1"/>
    <col min="6882" max="6882" width="14.28515625" style="4" customWidth="1"/>
    <col min="6883" max="6883" width="13.42578125" style="4" customWidth="1"/>
    <col min="6884" max="6884" width="13.140625" style="4" customWidth="1"/>
    <col min="6885" max="6887" width="0" style="4" hidden="1" customWidth="1"/>
    <col min="6888" max="6888" width="15.140625" style="4" customWidth="1"/>
    <col min="6889" max="7135" width="9.140625" style="4"/>
    <col min="7136" max="7136" width="7.5703125" style="4" customWidth="1"/>
    <col min="7137" max="7137" width="40.28515625" style="4" customWidth="1"/>
    <col min="7138" max="7138" width="14.28515625" style="4" customWidth="1"/>
    <col min="7139" max="7139" width="13.42578125" style="4" customWidth="1"/>
    <col min="7140" max="7140" width="13.140625" style="4" customWidth="1"/>
    <col min="7141" max="7143" width="0" style="4" hidden="1" customWidth="1"/>
    <col min="7144" max="7144" width="15.140625" style="4" customWidth="1"/>
    <col min="7145" max="7391" width="9.140625" style="4"/>
    <col min="7392" max="7392" width="7.5703125" style="4" customWidth="1"/>
    <col min="7393" max="7393" width="40.28515625" style="4" customWidth="1"/>
    <col min="7394" max="7394" width="14.28515625" style="4" customWidth="1"/>
    <col min="7395" max="7395" width="13.42578125" style="4" customWidth="1"/>
    <col min="7396" max="7396" width="13.140625" style="4" customWidth="1"/>
    <col min="7397" max="7399" width="0" style="4" hidden="1" customWidth="1"/>
    <col min="7400" max="7400" width="15.140625" style="4" customWidth="1"/>
    <col min="7401" max="7647" width="9.140625" style="4"/>
    <col min="7648" max="7648" width="7.5703125" style="4" customWidth="1"/>
    <col min="7649" max="7649" width="40.28515625" style="4" customWidth="1"/>
    <col min="7650" max="7650" width="14.28515625" style="4" customWidth="1"/>
    <col min="7651" max="7651" width="13.42578125" style="4" customWidth="1"/>
    <col min="7652" max="7652" width="13.140625" style="4" customWidth="1"/>
    <col min="7653" max="7655" width="0" style="4" hidden="1" customWidth="1"/>
    <col min="7656" max="7656" width="15.140625" style="4" customWidth="1"/>
    <col min="7657" max="7903" width="9.140625" style="4"/>
    <col min="7904" max="7904" width="7.5703125" style="4" customWidth="1"/>
    <col min="7905" max="7905" width="40.28515625" style="4" customWidth="1"/>
    <col min="7906" max="7906" width="14.28515625" style="4" customWidth="1"/>
    <col min="7907" max="7907" width="13.42578125" style="4" customWidth="1"/>
    <col min="7908" max="7908" width="13.140625" style="4" customWidth="1"/>
    <col min="7909" max="7911" width="0" style="4" hidden="1" customWidth="1"/>
    <col min="7912" max="7912" width="15.140625" style="4" customWidth="1"/>
    <col min="7913" max="8159" width="9.140625" style="4"/>
    <col min="8160" max="8160" width="7.5703125" style="4" customWidth="1"/>
    <col min="8161" max="8161" width="40.28515625" style="4" customWidth="1"/>
    <col min="8162" max="8162" width="14.28515625" style="4" customWidth="1"/>
    <col min="8163" max="8163" width="13.42578125" style="4" customWidth="1"/>
    <col min="8164" max="8164" width="13.140625" style="4" customWidth="1"/>
    <col min="8165" max="8167" width="0" style="4" hidden="1" customWidth="1"/>
    <col min="8168" max="8168" width="15.140625" style="4" customWidth="1"/>
    <col min="8169" max="8415" width="9.140625" style="4"/>
    <col min="8416" max="8416" width="7.5703125" style="4" customWidth="1"/>
    <col min="8417" max="8417" width="40.28515625" style="4" customWidth="1"/>
    <col min="8418" max="8418" width="14.28515625" style="4" customWidth="1"/>
    <col min="8419" max="8419" width="13.42578125" style="4" customWidth="1"/>
    <col min="8420" max="8420" width="13.140625" style="4" customWidth="1"/>
    <col min="8421" max="8423" width="0" style="4" hidden="1" customWidth="1"/>
    <col min="8424" max="8424" width="15.140625" style="4" customWidth="1"/>
    <col min="8425" max="8671" width="9.140625" style="4"/>
    <col min="8672" max="8672" width="7.5703125" style="4" customWidth="1"/>
    <col min="8673" max="8673" width="40.28515625" style="4" customWidth="1"/>
    <col min="8674" max="8674" width="14.28515625" style="4" customWidth="1"/>
    <col min="8675" max="8675" width="13.42578125" style="4" customWidth="1"/>
    <col min="8676" max="8676" width="13.140625" style="4" customWidth="1"/>
    <col min="8677" max="8679" width="0" style="4" hidden="1" customWidth="1"/>
    <col min="8680" max="8680" width="15.140625" style="4" customWidth="1"/>
    <col min="8681" max="8927" width="9.140625" style="4"/>
    <col min="8928" max="8928" width="7.5703125" style="4" customWidth="1"/>
    <col min="8929" max="8929" width="40.28515625" style="4" customWidth="1"/>
    <col min="8930" max="8930" width="14.28515625" style="4" customWidth="1"/>
    <col min="8931" max="8931" width="13.42578125" style="4" customWidth="1"/>
    <col min="8932" max="8932" width="13.140625" style="4" customWidth="1"/>
    <col min="8933" max="8935" width="0" style="4" hidden="1" customWidth="1"/>
    <col min="8936" max="8936" width="15.140625" style="4" customWidth="1"/>
    <col min="8937" max="9183" width="9.140625" style="4"/>
    <col min="9184" max="9184" width="7.5703125" style="4" customWidth="1"/>
    <col min="9185" max="9185" width="40.28515625" style="4" customWidth="1"/>
    <col min="9186" max="9186" width="14.28515625" style="4" customWidth="1"/>
    <col min="9187" max="9187" width="13.42578125" style="4" customWidth="1"/>
    <col min="9188" max="9188" width="13.140625" style="4" customWidth="1"/>
    <col min="9189" max="9191" width="0" style="4" hidden="1" customWidth="1"/>
    <col min="9192" max="9192" width="15.140625" style="4" customWidth="1"/>
    <col min="9193" max="9439" width="9.140625" style="4"/>
    <col min="9440" max="9440" width="7.5703125" style="4" customWidth="1"/>
    <col min="9441" max="9441" width="40.28515625" style="4" customWidth="1"/>
    <col min="9442" max="9442" width="14.28515625" style="4" customWidth="1"/>
    <col min="9443" max="9443" width="13.42578125" style="4" customWidth="1"/>
    <col min="9444" max="9444" width="13.140625" style="4" customWidth="1"/>
    <col min="9445" max="9447" width="0" style="4" hidden="1" customWidth="1"/>
    <col min="9448" max="9448" width="15.140625" style="4" customWidth="1"/>
    <col min="9449" max="9695" width="9.140625" style="4"/>
    <col min="9696" max="9696" width="7.5703125" style="4" customWidth="1"/>
    <col min="9697" max="9697" width="40.28515625" style="4" customWidth="1"/>
    <col min="9698" max="9698" width="14.28515625" style="4" customWidth="1"/>
    <col min="9699" max="9699" width="13.42578125" style="4" customWidth="1"/>
    <col min="9700" max="9700" width="13.140625" style="4" customWidth="1"/>
    <col min="9701" max="9703" width="0" style="4" hidden="1" customWidth="1"/>
    <col min="9704" max="9704" width="15.140625" style="4" customWidth="1"/>
    <col min="9705" max="9951" width="9.140625" style="4"/>
    <col min="9952" max="9952" width="7.5703125" style="4" customWidth="1"/>
    <col min="9953" max="9953" width="40.28515625" style="4" customWidth="1"/>
    <col min="9954" max="9954" width="14.28515625" style="4" customWidth="1"/>
    <col min="9955" max="9955" width="13.42578125" style="4" customWidth="1"/>
    <col min="9956" max="9956" width="13.140625" style="4" customWidth="1"/>
    <col min="9957" max="9959" width="0" style="4" hidden="1" customWidth="1"/>
    <col min="9960" max="9960" width="15.140625" style="4" customWidth="1"/>
    <col min="9961" max="10207" width="9.140625" style="4"/>
    <col min="10208" max="10208" width="7.5703125" style="4" customWidth="1"/>
    <col min="10209" max="10209" width="40.28515625" style="4" customWidth="1"/>
    <col min="10210" max="10210" width="14.28515625" style="4" customWidth="1"/>
    <col min="10211" max="10211" width="13.42578125" style="4" customWidth="1"/>
    <col min="10212" max="10212" width="13.140625" style="4" customWidth="1"/>
    <col min="10213" max="10215" width="0" style="4" hidden="1" customWidth="1"/>
    <col min="10216" max="10216" width="15.140625" style="4" customWidth="1"/>
    <col min="10217" max="10463" width="9.140625" style="4"/>
    <col min="10464" max="10464" width="7.5703125" style="4" customWidth="1"/>
    <col min="10465" max="10465" width="40.28515625" style="4" customWidth="1"/>
    <col min="10466" max="10466" width="14.28515625" style="4" customWidth="1"/>
    <col min="10467" max="10467" width="13.42578125" style="4" customWidth="1"/>
    <col min="10468" max="10468" width="13.140625" style="4" customWidth="1"/>
    <col min="10469" max="10471" width="0" style="4" hidden="1" customWidth="1"/>
    <col min="10472" max="10472" width="15.140625" style="4" customWidth="1"/>
    <col min="10473" max="10719" width="9.140625" style="4"/>
    <col min="10720" max="10720" width="7.5703125" style="4" customWidth="1"/>
    <col min="10721" max="10721" width="40.28515625" style="4" customWidth="1"/>
    <col min="10722" max="10722" width="14.28515625" style="4" customWidth="1"/>
    <col min="10723" max="10723" width="13.42578125" style="4" customWidth="1"/>
    <col min="10724" max="10724" width="13.140625" style="4" customWidth="1"/>
    <col min="10725" max="10727" width="0" style="4" hidden="1" customWidth="1"/>
    <col min="10728" max="10728" width="15.140625" style="4" customWidth="1"/>
    <col min="10729" max="10975" width="9.140625" style="4"/>
    <col min="10976" max="10976" width="7.5703125" style="4" customWidth="1"/>
    <col min="10977" max="10977" width="40.28515625" style="4" customWidth="1"/>
    <col min="10978" max="10978" width="14.28515625" style="4" customWidth="1"/>
    <col min="10979" max="10979" width="13.42578125" style="4" customWidth="1"/>
    <col min="10980" max="10980" width="13.140625" style="4" customWidth="1"/>
    <col min="10981" max="10983" width="0" style="4" hidden="1" customWidth="1"/>
    <col min="10984" max="10984" width="15.140625" style="4" customWidth="1"/>
    <col min="10985" max="11231" width="9.140625" style="4"/>
    <col min="11232" max="11232" width="7.5703125" style="4" customWidth="1"/>
    <col min="11233" max="11233" width="40.28515625" style="4" customWidth="1"/>
    <col min="11234" max="11234" width="14.28515625" style="4" customWidth="1"/>
    <col min="11235" max="11235" width="13.42578125" style="4" customWidth="1"/>
    <col min="11236" max="11236" width="13.140625" style="4" customWidth="1"/>
    <col min="11237" max="11239" width="0" style="4" hidden="1" customWidth="1"/>
    <col min="11240" max="11240" width="15.140625" style="4" customWidth="1"/>
    <col min="11241" max="11487" width="9.140625" style="4"/>
    <col min="11488" max="11488" width="7.5703125" style="4" customWidth="1"/>
    <col min="11489" max="11489" width="40.28515625" style="4" customWidth="1"/>
    <col min="11490" max="11490" width="14.28515625" style="4" customWidth="1"/>
    <col min="11491" max="11491" width="13.42578125" style="4" customWidth="1"/>
    <col min="11492" max="11492" width="13.140625" style="4" customWidth="1"/>
    <col min="11493" max="11495" width="0" style="4" hidden="1" customWidth="1"/>
    <col min="11496" max="11496" width="15.140625" style="4" customWidth="1"/>
    <col min="11497" max="11743" width="9.140625" style="4"/>
    <col min="11744" max="11744" width="7.5703125" style="4" customWidth="1"/>
    <col min="11745" max="11745" width="40.28515625" style="4" customWidth="1"/>
    <col min="11746" max="11746" width="14.28515625" style="4" customWidth="1"/>
    <col min="11747" max="11747" width="13.42578125" style="4" customWidth="1"/>
    <col min="11748" max="11748" width="13.140625" style="4" customWidth="1"/>
    <col min="11749" max="11751" width="0" style="4" hidden="1" customWidth="1"/>
    <col min="11752" max="11752" width="15.140625" style="4" customWidth="1"/>
    <col min="11753" max="11999" width="9.140625" style="4"/>
    <col min="12000" max="12000" width="7.5703125" style="4" customWidth="1"/>
    <col min="12001" max="12001" width="40.28515625" style="4" customWidth="1"/>
    <col min="12002" max="12002" width="14.28515625" style="4" customWidth="1"/>
    <col min="12003" max="12003" width="13.42578125" style="4" customWidth="1"/>
    <col min="12004" max="12004" width="13.140625" style="4" customWidth="1"/>
    <col min="12005" max="12007" width="0" style="4" hidden="1" customWidth="1"/>
    <col min="12008" max="12008" width="15.140625" style="4" customWidth="1"/>
    <col min="12009" max="12255" width="9.140625" style="4"/>
    <col min="12256" max="12256" width="7.5703125" style="4" customWidth="1"/>
    <col min="12257" max="12257" width="40.28515625" style="4" customWidth="1"/>
    <col min="12258" max="12258" width="14.28515625" style="4" customWidth="1"/>
    <col min="12259" max="12259" width="13.42578125" style="4" customWidth="1"/>
    <col min="12260" max="12260" width="13.140625" style="4" customWidth="1"/>
    <col min="12261" max="12263" width="0" style="4" hidden="1" customWidth="1"/>
    <col min="12264" max="12264" width="15.140625" style="4" customWidth="1"/>
    <col min="12265" max="12511" width="9.140625" style="4"/>
    <col min="12512" max="12512" width="7.5703125" style="4" customWidth="1"/>
    <col min="12513" max="12513" width="40.28515625" style="4" customWidth="1"/>
    <col min="12514" max="12514" width="14.28515625" style="4" customWidth="1"/>
    <col min="12515" max="12515" width="13.42578125" style="4" customWidth="1"/>
    <col min="12516" max="12516" width="13.140625" style="4" customWidth="1"/>
    <col min="12517" max="12519" width="0" style="4" hidden="1" customWidth="1"/>
    <col min="12520" max="12520" width="15.140625" style="4" customWidth="1"/>
    <col min="12521" max="12767" width="9.140625" style="4"/>
    <col min="12768" max="12768" width="7.5703125" style="4" customWidth="1"/>
    <col min="12769" max="12769" width="40.28515625" style="4" customWidth="1"/>
    <col min="12770" max="12770" width="14.28515625" style="4" customWidth="1"/>
    <col min="12771" max="12771" width="13.42578125" style="4" customWidth="1"/>
    <col min="12772" max="12772" width="13.140625" style="4" customWidth="1"/>
    <col min="12773" max="12775" width="0" style="4" hidden="1" customWidth="1"/>
    <col min="12776" max="12776" width="15.140625" style="4" customWidth="1"/>
    <col min="12777" max="13023" width="9.140625" style="4"/>
    <col min="13024" max="13024" width="7.5703125" style="4" customWidth="1"/>
    <col min="13025" max="13025" width="40.28515625" style="4" customWidth="1"/>
    <col min="13026" max="13026" width="14.28515625" style="4" customWidth="1"/>
    <col min="13027" max="13027" width="13.42578125" style="4" customWidth="1"/>
    <col min="13028" max="13028" width="13.140625" style="4" customWidth="1"/>
    <col min="13029" max="13031" width="0" style="4" hidden="1" customWidth="1"/>
    <col min="13032" max="13032" width="15.140625" style="4" customWidth="1"/>
    <col min="13033" max="13279" width="9.140625" style="4"/>
    <col min="13280" max="13280" width="7.5703125" style="4" customWidth="1"/>
    <col min="13281" max="13281" width="40.28515625" style="4" customWidth="1"/>
    <col min="13282" max="13282" width="14.28515625" style="4" customWidth="1"/>
    <col min="13283" max="13283" width="13.42578125" style="4" customWidth="1"/>
    <col min="13284" max="13284" width="13.140625" style="4" customWidth="1"/>
    <col min="13285" max="13287" width="0" style="4" hidden="1" customWidth="1"/>
    <col min="13288" max="13288" width="15.140625" style="4" customWidth="1"/>
    <col min="13289" max="13535" width="9.140625" style="4"/>
    <col min="13536" max="13536" width="7.5703125" style="4" customWidth="1"/>
    <col min="13537" max="13537" width="40.28515625" style="4" customWidth="1"/>
    <col min="13538" max="13538" width="14.28515625" style="4" customWidth="1"/>
    <col min="13539" max="13539" width="13.42578125" style="4" customWidth="1"/>
    <col min="13540" max="13540" width="13.140625" style="4" customWidth="1"/>
    <col min="13541" max="13543" width="0" style="4" hidden="1" customWidth="1"/>
    <col min="13544" max="13544" width="15.140625" style="4" customWidth="1"/>
    <col min="13545" max="13791" width="9.140625" style="4"/>
    <col min="13792" max="13792" width="7.5703125" style="4" customWidth="1"/>
    <col min="13793" max="13793" width="40.28515625" style="4" customWidth="1"/>
    <col min="13794" max="13794" width="14.28515625" style="4" customWidth="1"/>
    <col min="13795" max="13795" width="13.42578125" style="4" customWidth="1"/>
    <col min="13796" max="13796" width="13.140625" style="4" customWidth="1"/>
    <col min="13797" max="13799" width="0" style="4" hidden="1" customWidth="1"/>
    <col min="13800" max="13800" width="15.140625" style="4" customWidth="1"/>
    <col min="13801" max="14047" width="9.140625" style="4"/>
    <col min="14048" max="14048" width="7.5703125" style="4" customWidth="1"/>
    <col min="14049" max="14049" width="40.28515625" style="4" customWidth="1"/>
    <col min="14050" max="14050" width="14.28515625" style="4" customWidth="1"/>
    <col min="14051" max="14051" width="13.42578125" style="4" customWidth="1"/>
    <col min="14052" max="14052" width="13.140625" style="4" customWidth="1"/>
    <col min="14053" max="14055" width="0" style="4" hidden="1" customWidth="1"/>
    <col min="14056" max="14056" width="15.140625" style="4" customWidth="1"/>
    <col min="14057" max="14303" width="9.140625" style="4"/>
    <col min="14304" max="14304" width="7.5703125" style="4" customWidth="1"/>
    <col min="14305" max="14305" width="40.28515625" style="4" customWidth="1"/>
    <col min="14306" max="14306" width="14.28515625" style="4" customWidth="1"/>
    <col min="14307" max="14307" width="13.42578125" style="4" customWidth="1"/>
    <col min="14308" max="14308" width="13.140625" style="4" customWidth="1"/>
    <col min="14309" max="14311" width="0" style="4" hidden="1" customWidth="1"/>
    <col min="14312" max="14312" width="15.140625" style="4" customWidth="1"/>
    <col min="14313" max="14559" width="9.140625" style="4"/>
    <col min="14560" max="14560" width="7.5703125" style="4" customWidth="1"/>
    <col min="14561" max="14561" width="40.28515625" style="4" customWidth="1"/>
    <col min="14562" max="14562" width="14.28515625" style="4" customWidth="1"/>
    <col min="14563" max="14563" width="13.42578125" style="4" customWidth="1"/>
    <col min="14564" max="14564" width="13.140625" style="4" customWidth="1"/>
    <col min="14565" max="14567" width="0" style="4" hidden="1" customWidth="1"/>
    <col min="14568" max="14568" width="15.140625" style="4" customWidth="1"/>
    <col min="14569" max="14815" width="9.140625" style="4"/>
    <col min="14816" max="14816" width="7.5703125" style="4" customWidth="1"/>
    <col min="14817" max="14817" width="40.28515625" style="4" customWidth="1"/>
    <col min="14818" max="14818" width="14.28515625" style="4" customWidth="1"/>
    <col min="14819" max="14819" width="13.42578125" style="4" customWidth="1"/>
    <col min="14820" max="14820" width="13.140625" style="4" customWidth="1"/>
    <col min="14821" max="14823" width="0" style="4" hidden="1" customWidth="1"/>
    <col min="14824" max="14824" width="15.140625" style="4" customWidth="1"/>
    <col min="14825" max="15071" width="9.140625" style="4"/>
    <col min="15072" max="15072" width="7.5703125" style="4" customWidth="1"/>
    <col min="15073" max="15073" width="40.28515625" style="4" customWidth="1"/>
    <col min="15074" max="15074" width="14.28515625" style="4" customWidth="1"/>
    <col min="15075" max="15075" width="13.42578125" style="4" customWidth="1"/>
    <col min="15076" max="15076" width="13.140625" style="4" customWidth="1"/>
    <col min="15077" max="15079" width="0" style="4" hidden="1" customWidth="1"/>
    <col min="15080" max="15080" width="15.140625" style="4" customWidth="1"/>
    <col min="15081" max="15327" width="9.140625" style="4"/>
    <col min="15328" max="15328" width="7.5703125" style="4" customWidth="1"/>
    <col min="15329" max="15329" width="40.28515625" style="4" customWidth="1"/>
    <col min="15330" max="15330" width="14.28515625" style="4" customWidth="1"/>
    <col min="15331" max="15331" width="13.42578125" style="4" customWidth="1"/>
    <col min="15332" max="15332" width="13.140625" style="4" customWidth="1"/>
    <col min="15333" max="15335" width="0" style="4" hidden="1" customWidth="1"/>
    <col min="15336" max="15336" width="15.140625" style="4" customWidth="1"/>
    <col min="15337" max="15583" width="9.140625" style="4"/>
    <col min="15584" max="15584" width="7.5703125" style="4" customWidth="1"/>
    <col min="15585" max="15585" width="40.28515625" style="4" customWidth="1"/>
    <col min="15586" max="15586" width="14.28515625" style="4" customWidth="1"/>
    <col min="15587" max="15587" width="13.42578125" style="4" customWidth="1"/>
    <col min="15588" max="15588" width="13.140625" style="4" customWidth="1"/>
    <col min="15589" max="15591" width="0" style="4" hidden="1" customWidth="1"/>
    <col min="15592" max="15592" width="15.140625" style="4" customWidth="1"/>
    <col min="15593" max="15839" width="9.140625" style="4"/>
    <col min="15840" max="15840" width="7.5703125" style="4" customWidth="1"/>
    <col min="15841" max="15841" width="40.28515625" style="4" customWidth="1"/>
    <col min="15842" max="15842" width="14.28515625" style="4" customWidth="1"/>
    <col min="15843" max="15843" width="13.42578125" style="4" customWidth="1"/>
    <col min="15844" max="15844" width="13.140625" style="4" customWidth="1"/>
    <col min="15845" max="15847" width="0" style="4" hidden="1" customWidth="1"/>
    <col min="15848" max="15848" width="15.140625" style="4" customWidth="1"/>
    <col min="15849" max="16095" width="9.140625" style="4"/>
    <col min="16096" max="16096" width="7.5703125" style="4" customWidth="1"/>
    <col min="16097" max="16097" width="40.28515625" style="4" customWidth="1"/>
    <col min="16098" max="16098" width="14.28515625" style="4" customWidth="1"/>
    <col min="16099" max="16099" width="13.42578125" style="4" customWidth="1"/>
    <col min="16100" max="16100" width="13.140625" style="4" customWidth="1"/>
    <col min="16101" max="16103" width="0" style="4" hidden="1" customWidth="1"/>
    <col min="16104" max="16104" width="15.140625" style="4" customWidth="1"/>
    <col min="16105" max="16363" width="9.140625" style="4"/>
    <col min="16364" max="16384" width="9.140625" style="4" customWidth="1"/>
  </cols>
  <sheetData>
    <row r="1" spans="1:11">
      <c r="C1" s="1"/>
      <c r="E1" s="1" t="s">
        <v>12</v>
      </c>
    </row>
    <row r="2" spans="1:11">
      <c r="C2" s="1"/>
      <c r="E2" s="1" t="s">
        <v>952</v>
      </c>
    </row>
    <row r="3" spans="1:11" s="8" customFormat="1">
      <c r="C3" s="1"/>
      <c r="D3" s="96"/>
      <c r="E3" s="1" t="s">
        <v>13</v>
      </c>
    </row>
    <row r="4" spans="1:11" s="8" customFormat="1" ht="12">
      <c r="D4" s="96"/>
    </row>
    <row r="5" spans="1:11" s="8" customFormat="1" ht="15.75">
      <c r="A5" s="315" t="s">
        <v>558</v>
      </c>
      <c r="B5" s="315"/>
      <c r="C5" s="315"/>
      <c r="D5" s="315"/>
      <c r="E5" s="315"/>
    </row>
    <row r="6" spans="1:11" s="8" customFormat="1" ht="15.75">
      <c r="A6" s="315" t="s">
        <v>528</v>
      </c>
      <c r="B6" s="315"/>
      <c r="C6" s="315"/>
      <c r="D6" s="315"/>
      <c r="E6" s="315"/>
    </row>
    <row r="7" spans="1:11" s="8" customFormat="1" ht="14.45" customHeight="1">
      <c r="A7" s="325" t="s">
        <v>559</v>
      </c>
      <c r="B7" s="325"/>
      <c r="C7" s="325"/>
      <c r="D7" s="325"/>
      <c r="E7" s="325"/>
    </row>
    <row r="8" spans="1:11" s="8" customFormat="1" ht="12">
      <c r="B8" s="9"/>
      <c r="C8" s="9"/>
      <c r="D8" s="96"/>
    </row>
    <row r="9" spans="1:11" ht="32.450000000000003" customHeight="1">
      <c r="A9" s="329" t="s">
        <v>3</v>
      </c>
      <c r="B9" s="327" t="s">
        <v>28</v>
      </c>
      <c r="C9" s="46" t="s">
        <v>567</v>
      </c>
      <c r="D9" s="75" t="s">
        <v>959</v>
      </c>
      <c r="E9" s="331" t="s">
        <v>27</v>
      </c>
    </row>
    <row r="10" spans="1:11" ht="13.5">
      <c r="A10" s="330"/>
      <c r="B10" s="328"/>
      <c r="C10" s="47" t="s">
        <v>560</v>
      </c>
      <c r="D10" s="76" t="s">
        <v>560</v>
      </c>
      <c r="E10" s="332"/>
    </row>
    <row r="11" spans="1:11" s="8" customFormat="1" ht="12">
      <c r="A11" s="11">
        <v>1</v>
      </c>
      <c r="B11" s="11">
        <v>2</v>
      </c>
      <c r="C11" s="12">
        <v>3</v>
      </c>
      <c r="D11" s="98">
        <v>4</v>
      </c>
      <c r="E11" s="11" t="s">
        <v>568</v>
      </c>
    </row>
    <row r="12" spans="1:11" ht="19.899999999999999" customHeight="1">
      <c r="A12" s="358" t="s">
        <v>566</v>
      </c>
      <c r="B12" s="359"/>
      <c r="C12" s="78">
        <f>SUM(C13:C64)</f>
        <v>25083723</v>
      </c>
      <c r="D12" s="78">
        <f>SUM(D13:D64)</f>
        <v>148880</v>
      </c>
      <c r="E12" s="78">
        <f>SUM(E13:E64)</f>
        <v>25232603</v>
      </c>
      <c r="F12" s="57"/>
      <c r="G12" s="211"/>
      <c r="H12" s="211"/>
      <c r="I12" s="211"/>
      <c r="K12" s="14"/>
    </row>
    <row r="13" spans="1:11" s="20" customFormat="1" ht="25.15" customHeight="1">
      <c r="A13" s="18">
        <v>1</v>
      </c>
      <c r="B13" s="50" t="s">
        <v>14</v>
      </c>
      <c r="C13" s="79">
        <v>82176</v>
      </c>
      <c r="D13" s="360"/>
      <c r="E13" s="79">
        <f>C13+D13</f>
        <v>82176</v>
      </c>
      <c r="F13" s="14"/>
      <c r="G13" s="58"/>
      <c r="H13" s="58"/>
      <c r="I13" s="58"/>
    </row>
    <row r="14" spans="1:11" s="20" customFormat="1" ht="25.15" customHeight="1">
      <c r="A14" s="361">
        <v>2</v>
      </c>
      <c r="B14" s="22" t="s">
        <v>960</v>
      </c>
      <c r="C14" s="80">
        <v>0</v>
      </c>
      <c r="D14" s="362">
        <v>250000</v>
      </c>
      <c r="E14" s="80">
        <f>C14+D14</f>
        <v>250000</v>
      </c>
      <c r="F14" s="14"/>
      <c r="G14" s="58"/>
      <c r="H14" s="58"/>
    </row>
    <row r="15" spans="1:11" s="20" customFormat="1" ht="25.15" customHeight="1">
      <c r="A15" s="19">
        <v>3</v>
      </c>
      <c r="B15" s="22" t="s">
        <v>15</v>
      </c>
      <c r="C15" s="80">
        <v>1470171</v>
      </c>
      <c r="D15" s="362"/>
      <c r="E15" s="80">
        <f>C15+D15</f>
        <v>1470171</v>
      </c>
      <c r="F15" s="14"/>
      <c r="G15" s="58"/>
      <c r="H15" s="58"/>
    </row>
    <row r="16" spans="1:11" s="20" customFormat="1" ht="25.15" customHeight="1">
      <c r="A16" s="19">
        <v>4</v>
      </c>
      <c r="B16" s="22" t="s">
        <v>16</v>
      </c>
      <c r="C16" s="80">
        <v>798386</v>
      </c>
      <c r="D16" s="362"/>
      <c r="E16" s="80">
        <f t="shared" ref="E16:E64" si="0">C16+D16</f>
        <v>798386</v>
      </c>
      <c r="F16" s="14"/>
      <c r="G16" s="58"/>
      <c r="H16" s="58"/>
    </row>
    <row r="17" spans="1:8" s="20" customFormat="1" ht="25.15" customHeight="1">
      <c r="A17" s="361">
        <v>5</v>
      </c>
      <c r="B17" s="22" t="s">
        <v>961</v>
      </c>
      <c r="C17" s="80">
        <v>525078</v>
      </c>
      <c r="D17" s="362">
        <v>4284</v>
      </c>
      <c r="E17" s="80">
        <f t="shared" si="0"/>
        <v>529362</v>
      </c>
      <c r="F17" s="14"/>
      <c r="G17" s="58"/>
      <c r="H17" s="58"/>
    </row>
    <row r="18" spans="1:8" s="20" customFormat="1" ht="25.15" customHeight="1">
      <c r="A18" s="19">
        <v>6</v>
      </c>
      <c r="B18" s="22" t="s">
        <v>564</v>
      </c>
      <c r="C18" s="80">
        <v>838834</v>
      </c>
      <c r="D18" s="362"/>
      <c r="E18" s="80">
        <f t="shared" si="0"/>
        <v>838834</v>
      </c>
      <c r="F18" s="14"/>
      <c r="G18" s="58"/>
      <c r="H18" s="58"/>
    </row>
    <row r="19" spans="1:8" s="20" customFormat="1" ht="25.15" customHeight="1">
      <c r="A19" s="19">
        <v>7</v>
      </c>
      <c r="B19" s="22" t="s">
        <v>17</v>
      </c>
      <c r="C19" s="80">
        <v>61979</v>
      </c>
      <c r="D19" s="362"/>
      <c r="E19" s="80">
        <f t="shared" si="0"/>
        <v>61979</v>
      </c>
      <c r="F19" s="14"/>
      <c r="G19" s="58"/>
      <c r="H19" s="58"/>
    </row>
    <row r="20" spans="1:8" s="20" customFormat="1" ht="25.15" customHeight="1">
      <c r="A20" s="361">
        <v>8</v>
      </c>
      <c r="B20" s="13" t="s">
        <v>565</v>
      </c>
      <c r="C20" s="80">
        <v>143368</v>
      </c>
      <c r="D20" s="362">
        <v>-1</v>
      </c>
      <c r="E20" s="80">
        <f t="shared" si="0"/>
        <v>143367</v>
      </c>
      <c r="F20" s="14"/>
      <c r="G20" s="58"/>
      <c r="H20" s="58"/>
    </row>
    <row r="21" spans="1:8" s="20" customFormat="1" ht="25.15" customHeight="1">
      <c r="A21" s="19">
        <v>9</v>
      </c>
      <c r="B21" s="22" t="s">
        <v>18</v>
      </c>
      <c r="C21" s="80">
        <v>2111560</v>
      </c>
      <c r="D21" s="362"/>
      <c r="E21" s="80">
        <f t="shared" si="0"/>
        <v>2111560</v>
      </c>
      <c r="F21" s="14"/>
      <c r="G21" s="58"/>
      <c r="H21" s="58"/>
    </row>
    <row r="22" spans="1:8" s="20" customFormat="1" ht="25.15" customHeight="1">
      <c r="A22" s="19">
        <v>10</v>
      </c>
      <c r="B22" s="23" t="s">
        <v>19</v>
      </c>
      <c r="C22" s="80">
        <v>12898602</v>
      </c>
      <c r="D22" s="362"/>
      <c r="E22" s="80">
        <f t="shared" si="0"/>
        <v>12898602</v>
      </c>
      <c r="F22" s="14"/>
      <c r="G22" s="58"/>
      <c r="H22" s="58"/>
    </row>
    <row r="23" spans="1:8" s="20" customFormat="1" ht="25.15" customHeight="1">
      <c r="A23" s="361">
        <v>11</v>
      </c>
      <c r="B23" s="23" t="s">
        <v>20</v>
      </c>
      <c r="C23" s="80">
        <v>813537</v>
      </c>
      <c r="D23" s="362"/>
      <c r="E23" s="80">
        <f t="shared" si="0"/>
        <v>813537</v>
      </c>
      <c r="F23" s="14"/>
      <c r="G23" s="58"/>
      <c r="H23" s="58"/>
    </row>
    <row r="24" spans="1:8" s="20" customFormat="1" ht="25.15" customHeight="1">
      <c r="A24" s="19">
        <v>12</v>
      </c>
      <c r="B24" s="23" t="s">
        <v>841</v>
      </c>
      <c r="C24" s="80">
        <v>9704</v>
      </c>
      <c r="D24" s="362">
        <v>325</v>
      </c>
      <c r="E24" s="80">
        <f t="shared" si="0"/>
        <v>10029</v>
      </c>
      <c r="F24" s="14"/>
    </row>
    <row r="25" spans="1:8" s="20" customFormat="1" ht="25.15" customHeight="1">
      <c r="A25" s="19">
        <v>13</v>
      </c>
      <c r="B25" s="23" t="s">
        <v>660</v>
      </c>
      <c r="C25" s="80">
        <v>4177</v>
      </c>
      <c r="D25" s="362"/>
      <c r="E25" s="80">
        <f t="shared" si="0"/>
        <v>4177</v>
      </c>
      <c r="F25" s="14"/>
      <c r="G25" s="58"/>
      <c r="H25" s="58"/>
    </row>
    <row r="26" spans="1:8" s="20" customFormat="1" ht="25.15" customHeight="1">
      <c r="A26" s="361">
        <v>14</v>
      </c>
      <c r="B26" s="23" t="s">
        <v>664</v>
      </c>
      <c r="C26" s="80">
        <v>5616</v>
      </c>
      <c r="D26" s="362"/>
      <c r="E26" s="80">
        <f t="shared" si="0"/>
        <v>5616</v>
      </c>
      <c r="F26" s="14"/>
      <c r="G26" s="58"/>
      <c r="H26" s="58"/>
    </row>
    <row r="27" spans="1:8" s="20" customFormat="1" ht="25.15" customHeight="1">
      <c r="A27" s="19">
        <v>15</v>
      </c>
      <c r="B27" s="23" t="s">
        <v>661</v>
      </c>
      <c r="C27" s="80">
        <v>5897</v>
      </c>
      <c r="D27" s="362"/>
      <c r="E27" s="80">
        <f t="shared" si="0"/>
        <v>5897</v>
      </c>
      <c r="F27" s="14"/>
      <c r="G27" s="58"/>
      <c r="H27" s="58"/>
    </row>
    <row r="28" spans="1:8" s="20" customFormat="1" ht="25.15" customHeight="1">
      <c r="A28" s="19">
        <v>16</v>
      </c>
      <c r="B28" s="23" t="s">
        <v>21</v>
      </c>
      <c r="C28" s="80">
        <v>1206637</v>
      </c>
      <c r="D28" s="362">
        <v>-303323</v>
      </c>
      <c r="E28" s="80">
        <f t="shared" si="0"/>
        <v>903314</v>
      </c>
      <c r="F28" s="14"/>
      <c r="G28" s="58"/>
      <c r="H28" s="58"/>
    </row>
    <row r="29" spans="1:8" s="20" customFormat="1" ht="25.15" customHeight="1">
      <c r="A29" s="361">
        <v>17</v>
      </c>
      <c r="B29" s="22" t="s">
        <v>962</v>
      </c>
      <c r="C29" s="362">
        <v>1113040</v>
      </c>
      <c r="D29" s="362">
        <v>134522</v>
      </c>
      <c r="E29" s="362">
        <f t="shared" si="0"/>
        <v>1247562</v>
      </c>
      <c r="F29" s="14"/>
      <c r="G29" s="58"/>
      <c r="H29" s="58"/>
    </row>
    <row r="30" spans="1:8" s="20" customFormat="1" ht="25.15" customHeight="1">
      <c r="A30" s="19">
        <v>18</v>
      </c>
      <c r="B30" s="22" t="s">
        <v>963</v>
      </c>
      <c r="C30" s="362">
        <v>1822</v>
      </c>
      <c r="D30" s="362">
        <v>130</v>
      </c>
      <c r="E30" s="362">
        <f>C30+D30</f>
        <v>1952</v>
      </c>
      <c r="F30" s="14"/>
      <c r="G30" s="58"/>
      <c r="H30" s="58"/>
    </row>
    <row r="31" spans="1:8" s="20" customFormat="1" ht="38.25">
      <c r="A31" s="19">
        <v>19</v>
      </c>
      <c r="B31" s="13" t="s">
        <v>964</v>
      </c>
      <c r="C31" s="362">
        <v>2603</v>
      </c>
      <c r="D31" s="362"/>
      <c r="E31" s="362">
        <f t="shared" si="0"/>
        <v>2603</v>
      </c>
      <c r="F31" s="14"/>
      <c r="G31" s="58"/>
      <c r="H31" s="58"/>
    </row>
    <row r="32" spans="1:8" s="20" customFormat="1" ht="44.45" customHeight="1">
      <c r="A32" s="361">
        <v>20</v>
      </c>
      <c r="B32" s="13" t="s">
        <v>965</v>
      </c>
      <c r="C32" s="362">
        <v>23859</v>
      </c>
      <c r="D32" s="362">
        <v>2937</v>
      </c>
      <c r="E32" s="362">
        <f t="shared" si="0"/>
        <v>26796</v>
      </c>
      <c r="G32" s="58"/>
      <c r="H32" s="58"/>
    </row>
    <row r="33" spans="1:9" s="20" customFormat="1" ht="40.15" customHeight="1">
      <c r="A33" s="19">
        <v>21</v>
      </c>
      <c r="B33" s="13" t="s">
        <v>966</v>
      </c>
      <c r="C33" s="362">
        <v>64692</v>
      </c>
      <c r="D33" s="362">
        <v>3353</v>
      </c>
      <c r="E33" s="362">
        <f t="shared" si="0"/>
        <v>68045</v>
      </c>
      <c r="F33" s="14"/>
      <c r="G33" s="58"/>
      <c r="H33" s="58"/>
      <c r="I33" s="14"/>
    </row>
    <row r="34" spans="1:9" s="20" customFormat="1" ht="40.15" customHeight="1">
      <c r="A34" s="19">
        <v>22</v>
      </c>
      <c r="B34" s="13" t="s">
        <v>967</v>
      </c>
      <c r="C34" s="362">
        <v>908</v>
      </c>
      <c r="D34" s="362"/>
      <c r="E34" s="362">
        <v>908</v>
      </c>
      <c r="F34" s="14"/>
      <c r="G34" s="58"/>
      <c r="H34" s="58"/>
      <c r="I34" s="14"/>
    </row>
    <row r="35" spans="1:9" s="20" customFormat="1" ht="40.15" customHeight="1">
      <c r="A35" s="361">
        <v>23</v>
      </c>
      <c r="B35" s="13" t="s">
        <v>968</v>
      </c>
      <c r="C35" s="362">
        <v>14171</v>
      </c>
      <c r="D35" s="362"/>
      <c r="E35" s="362">
        <v>14171</v>
      </c>
      <c r="F35" s="14"/>
      <c r="G35" s="58"/>
      <c r="H35" s="58"/>
      <c r="I35" s="14"/>
    </row>
    <row r="36" spans="1:9" s="20" customFormat="1" ht="40.15" customHeight="1">
      <c r="A36" s="19">
        <v>24</v>
      </c>
      <c r="B36" s="13" t="s">
        <v>969</v>
      </c>
      <c r="C36" s="362">
        <v>7086</v>
      </c>
      <c r="D36" s="362"/>
      <c r="E36" s="362">
        <v>7086</v>
      </c>
      <c r="F36" s="14"/>
      <c r="G36" s="58"/>
      <c r="H36" s="58"/>
      <c r="I36" s="14"/>
    </row>
    <row r="37" spans="1:9" s="20" customFormat="1" ht="40.15" customHeight="1">
      <c r="A37" s="19">
        <v>25</v>
      </c>
      <c r="B37" s="13" t="s">
        <v>970</v>
      </c>
      <c r="C37" s="362">
        <f>18590+16965</f>
        <v>35555</v>
      </c>
      <c r="D37" s="362"/>
      <c r="E37" s="362">
        <f>18590+16965</f>
        <v>35555</v>
      </c>
      <c r="F37" s="14"/>
      <c r="G37" s="58"/>
      <c r="H37" s="58"/>
      <c r="I37" s="14"/>
    </row>
    <row r="38" spans="1:9" s="20" customFormat="1" ht="30" customHeight="1">
      <c r="A38" s="361">
        <v>26</v>
      </c>
      <c r="B38" s="13" t="s">
        <v>971</v>
      </c>
      <c r="C38" s="362">
        <v>82020</v>
      </c>
      <c r="D38" s="362">
        <v>-1500</v>
      </c>
      <c r="E38" s="362">
        <f t="shared" si="0"/>
        <v>80520</v>
      </c>
      <c r="F38" s="14"/>
      <c r="G38" s="58"/>
      <c r="H38" s="58"/>
    </row>
    <row r="39" spans="1:9" s="20" customFormat="1" ht="51">
      <c r="A39" s="19">
        <v>27</v>
      </c>
      <c r="B39" s="13" t="s">
        <v>972</v>
      </c>
      <c r="C39" s="362">
        <v>106956</v>
      </c>
      <c r="D39" s="362"/>
      <c r="E39" s="362">
        <f t="shared" si="0"/>
        <v>106956</v>
      </c>
      <c r="F39" s="14"/>
      <c r="G39" s="58"/>
      <c r="H39" s="58"/>
    </row>
    <row r="40" spans="1:9" s="20" customFormat="1" ht="25.15" customHeight="1">
      <c r="A40" s="19">
        <v>28</v>
      </c>
      <c r="B40" s="13" t="s">
        <v>973</v>
      </c>
      <c r="C40" s="362">
        <v>238800</v>
      </c>
      <c r="D40" s="362">
        <v>-10000</v>
      </c>
      <c r="E40" s="362">
        <f t="shared" si="0"/>
        <v>228800</v>
      </c>
      <c r="F40" s="14"/>
      <c r="G40" s="58"/>
      <c r="H40" s="58"/>
    </row>
    <row r="41" spans="1:9" s="20" customFormat="1" ht="25.15" customHeight="1">
      <c r="A41" s="361">
        <v>29</v>
      </c>
      <c r="B41" s="13" t="s">
        <v>974</v>
      </c>
      <c r="C41" s="362">
        <v>33600</v>
      </c>
      <c r="D41" s="362"/>
      <c r="E41" s="362">
        <f t="shared" si="0"/>
        <v>33600</v>
      </c>
      <c r="F41" s="14"/>
      <c r="G41" s="58"/>
      <c r="H41" s="58"/>
    </row>
    <row r="42" spans="1:9" s="20" customFormat="1" ht="25.15" customHeight="1">
      <c r="A42" s="19">
        <v>30</v>
      </c>
      <c r="B42" s="23" t="s">
        <v>22</v>
      </c>
      <c r="C42" s="80">
        <v>64475</v>
      </c>
      <c r="D42" s="362"/>
      <c r="E42" s="80">
        <f t="shared" si="0"/>
        <v>64475</v>
      </c>
      <c r="F42" s="14"/>
      <c r="G42" s="58"/>
      <c r="H42" s="58"/>
    </row>
    <row r="43" spans="1:9" s="20" customFormat="1" ht="25.15" customHeight="1">
      <c r="A43" s="19">
        <v>31</v>
      </c>
      <c r="B43" s="23" t="s">
        <v>708</v>
      </c>
      <c r="C43" s="80">
        <v>48812</v>
      </c>
      <c r="D43" s="362">
        <v>3812</v>
      </c>
      <c r="E43" s="80">
        <f t="shared" si="0"/>
        <v>52624</v>
      </c>
      <c r="F43" s="14"/>
      <c r="G43" s="58"/>
      <c r="H43" s="58"/>
    </row>
    <row r="44" spans="1:9" s="20" customFormat="1" ht="25.15" customHeight="1">
      <c r="A44" s="361">
        <v>32</v>
      </c>
      <c r="B44" s="23" t="s">
        <v>709</v>
      </c>
      <c r="C44" s="80">
        <v>70120</v>
      </c>
      <c r="D44" s="362"/>
      <c r="E44" s="80">
        <f t="shared" si="0"/>
        <v>70120</v>
      </c>
      <c r="F44" s="14"/>
      <c r="G44" s="58"/>
      <c r="H44" s="58"/>
    </row>
    <row r="45" spans="1:9" s="20" customFormat="1" ht="25.15" customHeight="1">
      <c r="A45" s="19">
        <v>33</v>
      </c>
      <c r="B45" s="23" t="s">
        <v>23</v>
      </c>
      <c r="C45" s="80">
        <v>1622119</v>
      </c>
      <c r="D45" s="362"/>
      <c r="E45" s="80">
        <f t="shared" si="0"/>
        <v>1622119</v>
      </c>
      <c r="F45" s="14"/>
      <c r="G45" s="58"/>
      <c r="H45" s="58"/>
    </row>
    <row r="46" spans="1:9" s="20" customFormat="1" ht="25.15" customHeight="1">
      <c r="A46" s="19">
        <v>34</v>
      </c>
      <c r="B46" s="23" t="s">
        <v>24</v>
      </c>
      <c r="C46" s="80">
        <v>16800</v>
      </c>
      <c r="D46" s="362">
        <v>6824</v>
      </c>
      <c r="E46" s="80">
        <f t="shared" si="0"/>
        <v>23624</v>
      </c>
      <c r="F46" s="14"/>
      <c r="G46" s="58"/>
      <c r="H46" s="58"/>
    </row>
    <row r="47" spans="1:9" s="20" customFormat="1" ht="25.5">
      <c r="A47" s="361">
        <v>35</v>
      </c>
      <c r="B47" s="23" t="s">
        <v>975</v>
      </c>
      <c r="C47" s="80">
        <v>156519</v>
      </c>
      <c r="D47" s="362"/>
      <c r="E47" s="80">
        <f t="shared" si="0"/>
        <v>156519</v>
      </c>
      <c r="F47" s="14"/>
      <c r="G47" s="58"/>
      <c r="H47" s="58"/>
    </row>
    <row r="48" spans="1:9" s="20" customFormat="1" ht="25.15" customHeight="1">
      <c r="A48" s="19">
        <v>36</v>
      </c>
      <c r="B48" s="23" t="s">
        <v>712</v>
      </c>
      <c r="C48" s="80">
        <v>8224</v>
      </c>
      <c r="D48" s="362"/>
      <c r="E48" s="80">
        <v>8224</v>
      </c>
      <c r="F48" s="14"/>
      <c r="G48" s="58"/>
      <c r="H48" s="58"/>
    </row>
    <row r="49" spans="1:8" s="20" customFormat="1" ht="25.15" customHeight="1">
      <c r="A49" s="19">
        <v>37</v>
      </c>
      <c r="B49" s="23" t="s">
        <v>713</v>
      </c>
      <c r="C49" s="80">
        <v>8505</v>
      </c>
      <c r="D49" s="362"/>
      <c r="E49" s="80">
        <v>8505</v>
      </c>
      <c r="F49" s="14"/>
      <c r="G49" s="58"/>
      <c r="H49" s="58"/>
    </row>
    <row r="50" spans="1:8" s="20" customFormat="1" ht="25.15" customHeight="1">
      <c r="A50" s="361">
        <v>38</v>
      </c>
      <c r="B50" s="23" t="s">
        <v>668</v>
      </c>
      <c r="C50" s="80">
        <v>7000</v>
      </c>
      <c r="D50" s="362"/>
      <c r="E50" s="80">
        <f t="shared" si="0"/>
        <v>7000</v>
      </c>
      <c r="F50" s="14"/>
      <c r="G50" s="58"/>
      <c r="H50" s="58"/>
    </row>
    <row r="51" spans="1:8" s="20" customFormat="1" ht="25.15" customHeight="1">
      <c r="A51" s="19">
        <v>39</v>
      </c>
      <c r="B51" s="23" t="s">
        <v>669</v>
      </c>
      <c r="C51" s="80">
        <v>8766</v>
      </c>
      <c r="D51" s="362"/>
      <c r="E51" s="80">
        <f t="shared" si="0"/>
        <v>8766</v>
      </c>
      <c r="F51" s="14"/>
      <c r="G51" s="58"/>
      <c r="H51" s="58"/>
    </row>
    <row r="52" spans="1:8" s="20" customFormat="1" ht="25.15" customHeight="1">
      <c r="A52" s="19">
        <v>40</v>
      </c>
      <c r="B52" s="23" t="s">
        <v>666</v>
      </c>
      <c r="C52" s="80">
        <v>48540</v>
      </c>
      <c r="D52" s="362">
        <v>49770</v>
      </c>
      <c r="E52" s="80">
        <f t="shared" si="0"/>
        <v>98310</v>
      </c>
      <c r="F52" s="14"/>
      <c r="G52" s="58"/>
      <c r="H52" s="58"/>
    </row>
    <row r="53" spans="1:8" s="20" customFormat="1" ht="25.15" customHeight="1">
      <c r="A53" s="361">
        <v>41</v>
      </c>
      <c r="B53" s="23" t="s">
        <v>667</v>
      </c>
      <c r="C53" s="80">
        <v>13365</v>
      </c>
      <c r="D53" s="362"/>
      <c r="E53" s="80">
        <f t="shared" si="0"/>
        <v>13365</v>
      </c>
      <c r="F53" s="14"/>
      <c r="G53" s="58"/>
      <c r="H53" s="58"/>
    </row>
    <row r="54" spans="1:8" s="20" customFormat="1" ht="25.5">
      <c r="A54" s="19">
        <v>42</v>
      </c>
      <c r="B54" s="23" t="s">
        <v>710</v>
      </c>
      <c r="C54" s="80">
        <v>11583</v>
      </c>
      <c r="D54" s="362"/>
      <c r="E54" s="80">
        <f t="shared" si="0"/>
        <v>11583</v>
      </c>
      <c r="F54" s="14"/>
      <c r="G54" s="58"/>
      <c r="H54" s="58"/>
    </row>
    <row r="55" spans="1:8" s="20" customFormat="1" ht="25.5">
      <c r="A55" s="19">
        <v>43</v>
      </c>
      <c r="B55" s="23" t="s">
        <v>711</v>
      </c>
      <c r="C55" s="80">
        <v>104907</v>
      </c>
      <c r="D55" s="362"/>
      <c r="E55" s="80">
        <f t="shared" si="0"/>
        <v>104907</v>
      </c>
      <c r="F55" s="14"/>
      <c r="G55" s="58"/>
      <c r="H55" s="58"/>
    </row>
    <row r="56" spans="1:8" s="20" customFormat="1" ht="25.15" customHeight="1">
      <c r="A56" s="361">
        <v>44</v>
      </c>
      <c r="B56" s="23" t="s">
        <v>569</v>
      </c>
      <c r="C56" s="80">
        <v>4676</v>
      </c>
      <c r="D56" s="362"/>
      <c r="E56" s="80">
        <f t="shared" si="0"/>
        <v>4676</v>
      </c>
      <c r="F56" s="14"/>
      <c r="G56" s="58"/>
      <c r="H56" s="58"/>
    </row>
    <row r="57" spans="1:8" s="20" customFormat="1" ht="25.15" customHeight="1">
      <c r="A57" s="19">
        <v>45</v>
      </c>
      <c r="B57" s="23" t="s">
        <v>976</v>
      </c>
      <c r="C57" s="80">
        <v>0</v>
      </c>
      <c r="D57" s="362">
        <v>470</v>
      </c>
      <c r="E57" s="80">
        <f>C57+D57</f>
        <v>470</v>
      </c>
      <c r="F57" s="14"/>
      <c r="G57" s="58"/>
      <c r="H57" s="58"/>
    </row>
    <row r="58" spans="1:8" s="20" customFormat="1" ht="25.15" customHeight="1">
      <c r="A58" s="19">
        <v>46</v>
      </c>
      <c r="B58" s="23" t="s">
        <v>571</v>
      </c>
      <c r="C58" s="80">
        <v>2820</v>
      </c>
      <c r="D58" s="362"/>
      <c r="E58" s="80">
        <f t="shared" si="0"/>
        <v>2820</v>
      </c>
      <c r="F58" s="14"/>
      <c r="G58" s="58"/>
      <c r="H58" s="58"/>
    </row>
    <row r="59" spans="1:8" s="20" customFormat="1" ht="25.15" customHeight="1">
      <c r="A59" s="361">
        <v>47</v>
      </c>
      <c r="B59" s="23" t="s">
        <v>570</v>
      </c>
      <c r="C59" s="80">
        <v>1134</v>
      </c>
      <c r="D59" s="362"/>
      <c r="E59" s="80">
        <f t="shared" si="0"/>
        <v>1134</v>
      </c>
      <c r="F59" s="14"/>
      <c r="G59" s="58"/>
      <c r="H59" s="58"/>
    </row>
    <row r="60" spans="1:8" s="20" customFormat="1" ht="25.15" customHeight="1">
      <c r="A60" s="19">
        <v>48</v>
      </c>
      <c r="B60" s="23" t="s">
        <v>572</v>
      </c>
      <c r="C60" s="80">
        <v>2000</v>
      </c>
      <c r="D60" s="362"/>
      <c r="E60" s="80">
        <f t="shared" si="0"/>
        <v>2000</v>
      </c>
      <c r="F60" s="14"/>
      <c r="G60" s="58"/>
      <c r="H60" s="58"/>
    </row>
    <row r="61" spans="1:8" s="20" customFormat="1" ht="25.15" customHeight="1">
      <c r="A61" s="19">
        <v>49</v>
      </c>
      <c r="B61" s="23" t="s">
        <v>665</v>
      </c>
      <c r="C61" s="80">
        <v>5868</v>
      </c>
      <c r="D61" s="362"/>
      <c r="E61" s="80">
        <f t="shared" si="0"/>
        <v>5868</v>
      </c>
      <c r="F61" s="14"/>
      <c r="G61" s="58"/>
      <c r="H61" s="58"/>
    </row>
    <row r="62" spans="1:8" s="20" customFormat="1" ht="25.15" customHeight="1">
      <c r="A62" s="361">
        <v>50</v>
      </c>
      <c r="B62" s="23" t="s">
        <v>977</v>
      </c>
      <c r="C62" s="80">
        <v>0</v>
      </c>
      <c r="D62" s="362">
        <v>3000</v>
      </c>
      <c r="E62" s="80">
        <f t="shared" si="0"/>
        <v>3000</v>
      </c>
      <c r="F62" s="14"/>
      <c r="G62" s="58"/>
      <c r="H62" s="58"/>
    </row>
    <row r="63" spans="1:8" s="20" customFormat="1" ht="25.15" customHeight="1">
      <c r="A63" s="19">
        <v>51</v>
      </c>
      <c r="B63" s="23" t="s">
        <v>25</v>
      </c>
      <c r="C63" s="80">
        <v>100048</v>
      </c>
      <c r="D63" s="362">
        <v>4277</v>
      </c>
      <c r="E63" s="80">
        <f>C63+D63</f>
        <v>104325</v>
      </c>
      <c r="F63" s="14"/>
      <c r="G63" s="58"/>
      <c r="H63" s="58"/>
    </row>
    <row r="64" spans="1:8" s="20" customFormat="1" ht="25.15" customHeight="1">
      <c r="A64" s="166">
        <v>52</v>
      </c>
      <c r="B64" s="24" t="s">
        <v>26</v>
      </c>
      <c r="C64" s="81">
        <v>76608</v>
      </c>
      <c r="D64" s="81"/>
      <c r="E64" s="81">
        <f t="shared" si="0"/>
        <v>76608</v>
      </c>
      <c r="F64" s="14"/>
      <c r="G64" s="58"/>
      <c r="H64" s="58"/>
    </row>
    <row r="65" spans="2:5" s="21" customFormat="1" ht="25.15" customHeight="1">
      <c r="D65" s="97"/>
    </row>
    <row r="66" spans="2:5" s="8" customFormat="1" ht="12">
      <c r="B66" s="326" t="s">
        <v>848</v>
      </c>
      <c r="C66" s="326"/>
      <c r="D66" s="326"/>
      <c r="E66" s="326"/>
    </row>
    <row r="67" spans="2:5" s="8" customFormat="1" ht="12"/>
    <row r="68" spans="2:5" s="8" customFormat="1" ht="12"/>
    <row r="69" spans="2:5" s="8" customFormat="1" ht="12"/>
    <row r="70" spans="2:5" s="8" customFormat="1" ht="12"/>
    <row r="71" spans="2:5" s="8" customFormat="1" ht="12"/>
    <row r="72" spans="2:5" s="8" customFormat="1" ht="12"/>
    <row r="73" spans="2:5" s="8" customFormat="1" ht="12"/>
    <row r="74" spans="2:5" s="8" customFormat="1" ht="12"/>
    <row r="75" spans="2:5" s="8" customFormat="1" ht="12"/>
    <row r="76" spans="2:5" s="8" customFormat="1" ht="12">
      <c r="D76" s="96"/>
    </row>
    <row r="77" spans="2:5" s="8" customFormat="1" ht="12">
      <c r="D77" s="96"/>
    </row>
    <row r="78" spans="2:5" s="8" customFormat="1" ht="12">
      <c r="D78" s="96"/>
    </row>
    <row r="79" spans="2:5" s="8" customFormat="1" ht="12">
      <c r="D79" s="96"/>
    </row>
    <row r="80" spans="2:5" s="8" customFormat="1" ht="12">
      <c r="D80" s="96"/>
    </row>
    <row r="81" spans="4:4" s="8" customFormat="1" ht="12">
      <c r="D81" s="96"/>
    </row>
    <row r="82" spans="4:4" s="8" customFormat="1" ht="12">
      <c r="D82" s="96"/>
    </row>
    <row r="83" spans="4:4" s="8" customFormat="1" ht="12">
      <c r="D83" s="96"/>
    </row>
    <row r="84" spans="4:4" s="8" customFormat="1" ht="12">
      <c r="D84" s="96"/>
    </row>
    <row r="85" spans="4:4" s="8" customFormat="1" ht="12">
      <c r="D85" s="96"/>
    </row>
    <row r="86" spans="4:4" s="8" customFormat="1" ht="12">
      <c r="D86" s="96"/>
    </row>
    <row r="87" spans="4:4" s="8" customFormat="1" ht="12">
      <c r="D87" s="96"/>
    </row>
    <row r="88" spans="4:4" s="8" customFormat="1" ht="12">
      <c r="D88" s="96"/>
    </row>
    <row r="89" spans="4:4" s="8" customFormat="1" ht="12">
      <c r="D89" s="96"/>
    </row>
    <row r="90" spans="4:4" s="8" customFormat="1" ht="12">
      <c r="D90" s="96"/>
    </row>
    <row r="91" spans="4:4" s="8" customFormat="1" ht="12">
      <c r="D91" s="96"/>
    </row>
    <row r="92" spans="4:4" s="8" customFormat="1" ht="12">
      <c r="D92" s="96"/>
    </row>
    <row r="93" spans="4:4" s="8" customFormat="1" ht="12">
      <c r="D93" s="96"/>
    </row>
    <row r="94" spans="4:4" s="8" customFormat="1" ht="12">
      <c r="D94" s="96"/>
    </row>
    <row r="95" spans="4:4" s="8" customFormat="1" ht="12">
      <c r="D95" s="96"/>
    </row>
    <row r="96" spans="4:4" s="8" customFormat="1" ht="12">
      <c r="D96" s="96"/>
    </row>
    <row r="97" spans="4:4" s="8" customFormat="1" ht="12">
      <c r="D97" s="96"/>
    </row>
    <row r="98" spans="4:4" s="8" customFormat="1" ht="12">
      <c r="D98" s="96"/>
    </row>
    <row r="99" spans="4:4" s="8" customFormat="1" ht="12">
      <c r="D99" s="96"/>
    </row>
    <row r="100" spans="4:4" s="8" customFormat="1" ht="12">
      <c r="D100" s="96"/>
    </row>
    <row r="101" spans="4:4" s="8" customFormat="1" ht="12">
      <c r="D101" s="96"/>
    </row>
    <row r="102" spans="4:4" s="8" customFormat="1" ht="12">
      <c r="D102" s="96"/>
    </row>
    <row r="103" spans="4:4" s="8" customFormat="1" ht="12">
      <c r="D103" s="96"/>
    </row>
    <row r="104" spans="4:4" s="8" customFormat="1" ht="12">
      <c r="D104" s="96"/>
    </row>
    <row r="105" spans="4:4" s="8" customFormat="1" ht="12">
      <c r="D105" s="96"/>
    </row>
    <row r="106" spans="4:4" s="8" customFormat="1" ht="12">
      <c r="D106" s="96"/>
    </row>
    <row r="107" spans="4:4" s="8" customFormat="1" ht="12">
      <c r="D107" s="96"/>
    </row>
    <row r="108" spans="4:4" s="8" customFormat="1" ht="12">
      <c r="D108" s="96"/>
    </row>
    <row r="109" spans="4:4" s="8" customFormat="1" ht="12">
      <c r="D109" s="96"/>
    </row>
    <row r="110" spans="4:4" s="8" customFormat="1" ht="12">
      <c r="D110" s="96"/>
    </row>
    <row r="111" spans="4:4" s="8" customFormat="1" ht="12">
      <c r="D111" s="96"/>
    </row>
    <row r="112" spans="4:4" s="8" customFormat="1" ht="12">
      <c r="D112" s="96"/>
    </row>
    <row r="113" spans="4:4" s="8" customFormat="1" ht="12">
      <c r="D113" s="96"/>
    </row>
    <row r="114" spans="4:4" s="8" customFormat="1" ht="12">
      <c r="D114" s="96"/>
    </row>
    <row r="115" spans="4:4" s="8" customFormat="1" ht="12">
      <c r="D115" s="96"/>
    </row>
    <row r="116" spans="4:4" s="8" customFormat="1" ht="12">
      <c r="D116" s="96"/>
    </row>
  </sheetData>
  <mergeCells count="8">
    <mergeCell ref="A12:B12"/>
    <mergeCell ref="B66:E66"/>
    <mergeCell ref="A5:E5"/>
    <mergeCell ref="A6:E6"/>
    <mergeCell ref="A7:E7"/>
    <mergeCell ref="A9:A10"/>
    <mergeCell ref="B9:B10"/>
    <mergeCell ref="E9:E10"/>
  </mergeCells>
  <pageMargins left="0.70866141732283505" right="0.31496062992126" top="0.74803149606299202" bottom="0.74803149606299202" header="0.31496062992126" footer="0.31496062992126"/>
  <pageSetup paperSize="9" scale="4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E2292-39A8-48B0-8A17-18A1B9655912}">
  <sheetPr>
    <tabColor theme="4" tint="0.79995117038483843"/>
    <pageSetUpPr fitToPage="1"/>
  </sheetPr>
  <dimension ref="A1:K34"/>
  <sheetViews>
    <sheetView view="pageBreakPreview" zoomScale="90" zoomScaleNormal="100" zoomScaleSheetLayoutView="90" workbookViewId="0">
      <selection activeCell="A5" sqref="A5:G5"/>
    </sheetView>
  </sheetViews>
  <sheetFormatPr defaultRowHeight="12.75"/>
  <cols>
    <col min="1" max="1" width="12.7109375" style="4" customWidth="1"/>
    <col min="2" max="2" width="47.7109375" style="4" customWidth="1"/>
    <col min="3" max="5" width="10.140625" style="4" customWidth="1"/>
    <col min="6" max="6" width="12.28515625" style="4" customWidth="1"/>
    <col min="7" max="7" width="10.7109375" style="4" customWidth="1"/>
    <col min="8" max="8" width="11" style="4" customWidth="1"/>
    <col min="9" max="9" width="9.28515625" style="4" bestFit="1" customWidth="1"/>
    <col min="10" max="10" width="25" style="4" customWidth="1"/>
    <col min="11" max="12" width="9.140625" style="4"/>
    <col min="13" max="13" width="31.140625" style="4" customWidth="1"/>
    <col min="14" max="236" width="9.140625" style="4"/>
    <col min="237" max="237" width="7.5703125" style="4" customWidth="1"/>
    <col min="238" max="238" width="40.28515625" style="4" customWidth="1"/>
    <col min="239" max="239" width="14.28515625" style="4" customWidth="1"/>
    <col min="240" max="240" width="13.42578125" style="4" customWidth="1"/>
    <col min="241" max="241" width="13.140625" style="4" customWidth="1"/>
    <col min="242" max="244" width="0" style="4" hidden="1" customWidth="1"/>
    <col min="245" max="245" width="15.140625" style="4" customWidth="1"/>
    <col min="246" max="492" width="9.140625" style="4"/>
    <col min="493" max="493" width="7.5703125" style="4" customWidth="1"/>
    <col min="494" max="494" width="40.28515625" style="4" customWidth="1"/>
    <col min="495" max="495" width="14.28515625" style="4" customWidth="1"/>
    <col min="496" max="496" width="13.42578125" style="4" customWidth="1"/>
    <col min="497" max="497" width="13.140625" style="4" customWidth="1"/>
    <col min="498" max="500" width="0" style="4" hidden="1" customWidth="1"/>
    <col min="501" max="501" width="15.140625" style="4" customWidth="1"/>
    <col min="502" max="748" width="9.140625" style="4"/>
    <col min="749" max="749" width="7.5703125" style="4" customWidth="1"/>
    <col min="750" max="750" width="40.28515625" style="4" customWidth="1"/>
    <col min="751" max="751" width="14.28515625" style="4" customWidth="1"/>
    <col min="752" max="752" width="13.42578125" style="4" customWidth="1"/>
    <col min="753" max="753" width="13.140625" style="4" customWidth="1"/>
    <col min="754" max="756" width="0" style="4" hidden="1" customWidth="1"/>
    <col min="757" max="757" width="15.140625" style="4" customWidth="1"/>
    <col min="758" max="1004" width="9.140625" style="4"/>
    <col min="1005" max="1005" width="7.5703125" style="4" customWidth="1"/>
    <col min="1006" max="1006" width="40.28515625" style="4" customWidth="1"/>
    <col min="1007" max="1007" width="14.28515625" style="4" customWidth="1"/>
    <col min="1008" max="1008" width="13.42578125" style="4" customWidth="1"/>
    <col min="1009" max="1009" width="13.140625" style="4" customWidth="1"/>
    <col min="1010" max="1012" width="0" style="4" hidden="1" customWidth="1"/>
    <col min="1013" max="1013" width="15.140625" style="4" customWidth="1"/>
    <col min="1014" max="1260" width="9.140625" style="4"/>
    <col min="1261" max="1261" width="7.5703125" style="4" customWidth="1"/>
    <col min="1262" max="1262" width="40.28515625" style="4" customWidth="1"/>
    <col min="1263" max="1263" width="14.28515625" style="4" customWidth="1"/>
    <col min="1264" max="1264" width="13.42578125" style="4" customWidth="1"/>
    <col min="1265" max="1265" width="13.140625" style="4" customWidth="1"/>
    <col min="1266" max="1268" width="0" style="4" hidden="1" customWidth="1"/>
    <col min="1269" max="1269" width="15.140625" style="4" customWidth="1"/>
    <col min="1270" max="1516" width="9.140625" style="4"/>
    <col min="1517" max="1517" width="7.5703125" style="4" customWidth="1"/>
    <col min="1518" max="1518" width="40.28515625" style="4" customWidth="1"/>
    <col min="1519" max="1519" width="14.28515625" style="4" customWidth="1"/>
    <col min="1520" max="1520" width="13.42578125" style="4" customWidth="1"/>
    <col min="1521" max="1521" width="13.140625" style="4" customWidth="1"/>
    <col min="1522" max="1524" width="0" style="4" hidden="1" customWidth="1"/>
    <col min="1525" max="1525" width="15.140625" style="4" customWidth="1"/>
    <col min="1526" max="1772" width="9.140625" style="4"/>
    <col min="1773" max="1773" width="7.5703125" style="4" customWidth="1"/>
    <col min="1774" max="1774" width="40.28515625" style="4" customWidth="1"/>
    <col min="1775" max="1775" width="14.28515625" style="4" customWidth="1"/>
    <col min="1776" max="1776" width="13.42578125" style="4" customWidth="1"/>
    <col min="1777" max="1777" width="13.140625" style="4" customWidth="1"/>
    <col min="1778" max="1780" width="0" style="4" hidden="1" customWidth="1"/>
    <col min="1781" max="1781" width="15.140625" style="4" customWidth="1"/>
    <col min="1782" max="2028" width="9.140625" style="4"/>
    <col min="2029" max="2029" width="7.5703125" style="4" customWidth="1"/>
    <col min="2030" max="2030" width="40.28515625" style="4" customWidth="1"/>
    <col min="2031" max="2031" width="14.28515625" style="4" customWidth="1"/>
    <col min="2032" max="2032" width="13.42578125" style="4" customWidth="1"/>
    <col min="2033" max="2033" width="13.140625" style="4" customWidth="1"/>
    <col min="2034" max="2036" width="0" style="4" hidden="1" customWidth="1"/>
    <col min="2037" max="2037" width="15.140625" style="4" customWidth="1"/>
    <col min="2038" max="2284" width="9.140625" style="4"/>
    <col min="2285" max="2285" width="7.5703125" style="4" customWidth="1"/>
    <col min="2286" max="2286" width="40.28515625" style="4" customWidth="1"/>
    <col min="2287" max="2287" width="14.28515625" style="4" customWidth="1"/>
    <col min="2288" max="2288" width="13.42578125" style="4" customWidth="1"/>
    <col min="2289" max="2289" width="13.140625" style="4" customWidth="1"/>
    <col min="2290" max="2292" width="0" style="4" hidden="1" customWidth="1"/>
    <col min="2293" max="2293" width="15.140625" style="4" customWidth="1"/>
    <col min="2294" max="2540" width="9.140625" style="4"/>
    <col min="2541" max="2541" width="7.5703125" style="4" customWidth="1"/>
    <col min="2542" max="2542" width="40.28515625" style="4" customWidth="1"/>
    <col min="2543" max="2543" width="14.28515625" style="4" customWidth="1"/>
    <col min="2544" max="2544" width="13.42578125" style="4" customWidth="1"/>
    <col min="2545" max="2545" width="13.140625" style="4" customWidth="1"/>
    <col min="2546" max="2548" width="0" style="4" hidden="1" customWidth="1"/>
    <col min="2549" max="2549" width="15.140625" style="4" customWidth="1"/>
    <col min="2550" max="2796" width="9.140625" style="4"/>
    <col min="2797" max="2797" width="7.5703125" style="4" customWidth="1"/>
    <col min="2798" max="2798" width="40.28515625" style="4" customWidth="1"/>
    <col min="2799" max="2799" width="14.28515625" style="4" customWidth="1"/>
    <col min="2800" max="2800" width="13.42578125" style="4" customWidth="1"/>
    <col min="2801" max="2801" width="13.140625" style="4" customWidth="1"/>
    <col min="2802" max="2804" width="0" style="4" hidden="1" customWidth="1"/>
    <col min="2805" max="2805" width="15.140625" style="4" customWidth="1"/>
    <col min="2806" max="3052" width="9.140625" style="4"/>
    <col min="3053" max="3053" width="7.5703125" style="4" customWidth="1"/>
    <col min="3054" max="3054" width="40.28515625" style="4" customWidth="1"/>
    <col min="3055" max="3055" width="14.28515625" style="4" customWidth="1"/>
    <col min="3056" max="3056" width="13.42578125" style="4" customWidth="1"/>
    <col min="3057" max="3057" width="13.140625" style="4" customWidth="1"/>
    <col min="3058" max="3060" width="0" style="4" hidden="1" customWidth="1"/>
    <col min="3061" max="3061" width="15.140625" style="4" customWidth="1"/>
    <col min="3062" max="3308" width="9.140625" style="4"/>
    <col min="3309" max="3309" width="7.5703125" style="4" customWidth="1"/>
    <col min="3310" max="3310" width="40.28515625" style="4" customWidth="1"/>
    <col min="3311" max="3311" width="14.28515625" style="4" customWidth="1"/>
    <col min="3312" max="3312" width="13.42578125" style="4" customWidth="1"/>
    <col min="3313" max="3313" width="13.140625" style="4" customWidth="1"/>
    <col min="3314" max="3316" width="0" style="4" hidden="1" customWidth="1"/>
    <col min="3317" max="3317" width="15.140625" style="4" customWidth="1"/>
    <col min="3318" max="3564" width="9.140625" style="4"/>
    <col min="3565" max="3565" width="7.5703125" style="4" customWidth="1"/>
    <col min="3566" max="3566" width="40.28515625" style="4" customWidth="1"/>
    <col min="3567" max="3567" width="14.28515625" style="4" customWidth="1"/>
    <col min="3568" max="3568" width="13.42578125" style="4" customWidth="1"/>
    <col min="3569" max="3569" width="13.140625" style="4" customWidth="1"/>
    <col min="3570" max="3572" width="0" style="4" hidden="1" customWidth="1"/>
    <col min="3573" max="3573" width="15.140625" style="4" customWidth="1"/>
    <col min="3574" max="3820" width="9.140625" style="4"/>
    <col min="3821" max="3821" width="7.5703125" style="4" customWidth="1"/>
    <col min="3822" max="3822" width="40.28515625" style="4" customWidth="1"/>
    <col min="3823" max="3823" width="14.28515625" style="4" customWidth="1"/>
    <col min="3824" max="3824" width="13.42578125" style="4" customWidth="1"/>
    <col min="3825" max="3825" width="13.140625" style="4" customWidth="1"/>
    <col min="3826" max="3828" width="0" style="4" hidden="1" customWidth="1"/>
    <col min="3829" max="3829" width="15.140625" style="4" customWidth="1"/>
    <col min="3830" max="4076" width="9.140625" style="4"/>
    <col min="4077" max="4077" width="7.5703125" style="4" customWidth="1"/>
    <col min="4078" max="4078" width="40.28515625" style="4" customWidth="1"/>
    <col min="4079" max="4079" width="14.28515625" style="4" customWidth="1"/>
    <col min="4080" max="4080" width="13.42578125" style="4" customWidth="1"/>
    <col min="4081" max="4081" width="13.140625" style="4" customWidth="1"/>
    <col min="4082" max="4084" width="0" style="4" hidden="1" customWidth="1"/>
    <col min="4085" max="4085" width="15.140625" style="4" customWidth="1"/>
    <col min="4086" max="4332" width="9.140625" style="4"/>
    <col min="4333" max="4333" width="7.5703125" style="4" customWidth="1"/>
    <col min="4334" max="4334" width="40.28515625" style="4" customWidth="1"/>
    <col min="4335" max="4335" width="14.28515625" style="4" customWidth="1"/>
    <col min="4336" max="4336" width="13.42578125" style="4" customWidth="1"/>
    <col min="4337" max="4337" width="13.140625" style="4" customWidth="1"/>
    <col min="4338" max="4340" width="0" style="4" hidden="1" customWidth="1"/>
    <col min="4341" max="4341" width="15.140625" style="4" customWidth="1"/>
    <col min="4342" max="4588" width="9.140625" style="4"/>
    <col min="4589" max="4589" width="7.5703125" style="4" customWidth="1"/>
    <col min="4590" max="4590" width="40.28515625" style="4" customWidth="1"/>
    <col min="4591" max="4591" width="14.28515625" style="4" customWidth="1"/>
    <col min="4592" max="4592" width="13.42578125" style="4" customWidth="1"/>
    <col min="4593" max="4593" width="13.140625" style="4" customWidth="1"/>
    <col min="4594" max="4596" width="0" style="4" hidden="1" customWidth="1"/>
    <col min="4597" max="4597" width="15.140625" style="4" customWidth="1"/>
    <col min="4598" max="4844" width="9.140625" style="4"/>
    <col min="4845" max="4845" width="7.5703125" style="4" customWidth="1"/>
    <col min="4846" max="4846" width="40.28515625" style="4" customWidth="1"/>
    <col min="4847" max="4847" width="14.28515625" style="4" customWidth="1"/>
    <col min="4848" max="4848" width="13.42578125" style="4" customWidth="1"/>
    <col min="4849" max="4849" width="13.140625" style="4" customWidth="1"/>
    <col min="4850" max="4852" width="0" style="4" hidden="1" customWidth="1"/>
    <col min="4853" max="4853" width="15.140625" style="4" customWidth="1"/>
    <col min="4854" max="5100" width="9.140625" style="4"/>
    <col min="5101" max="5101" width="7.5703125" style="4" customWidth="1"/>
    <col min="5102" max="5102" width="40.28515625" style="4" customWidth="1"/>
    <col min="5103" max="5103" width="14.28515625" style="4" customWidth="1"/>
    <col min="5104" max="5104" width="13.42578125" style="4" customWidth="1"/>
    <col min="5105" max="5105" width="13.140625" style="4" customWidth="1"/>
    <col min="5106" max="5108" width="0" style="4" hidden="1" customWidth="1"/>
    <col min="5109" max="5109" width="15.140625" style="4" customWidth="1"/>
    <col min="5110" max="5356" width="9.140625" style="4"/>
    <col min="5357" max="5357" width="7.5703125" style="4" customWidth="1"/>
    <col min="5358" max="5358" width="40.28515625" style="4" customWidth="1"/>
    <col min="5359" max="5359" width="14.28515625" style="4" customWidth="1"/>
    <col min="5360" max="5360" width="13.42578125" style="4" customWidth="1"/>
    <col min="5361" max="5361" width="13.140625" style="4" customWidth="1"/>
    <col min="5362" max="5364" width="0" style="4" hidden="1" customWidth="1"/>
    <col min="5365" max="5365" width="15.140625" style="4" customWidth="1"/>
    <col min="5366" max="5612" width="9.140625" style="4"/>
    <col min="5613" max="5613" width="7.5703125" style="4" customWidth="1"/>
    <col min="5614" max="5614" width="40.28515625" style="4" customWidth="1"/>
    <col min="5615" max="5615" width="14.28515625" style="4" customWidth="1"/>
    <col min="5616" max="5616" width="13.42578125" style="4" customWidth="1"/>
    <col min="5617" max="5617" width="13.140625" style="4" customWidth="1"/>
    <col min="5618" max="5620" width="0" style="4" hidden="1" customWidth="1"/>
    <col min="5621" max="5621" width="15.140625" style="4" customWidth="1"/>
    <col min="5622" max="5868" width="9.140625" style="4"/>
    <col min="5869" max="5869" width="7.5703125" style="4" customWidth="1"/>
    <col min="5870" max="5870" width="40.28515625" style="4" customWidth="1"/>
    <col min="5871" max="5871" width="14.28515625" style="4" customWidth="1"/>
    <col min="5872" max="5872" width="13.42578125" style="4" customWidth="1"/>
    <col min="5873" max="5873" width="13.140625" style="4" customWidth="1"/>
    <col min="5874" max="5876" width="0" style="4" hidden="1" customWidth="1"/>
    <col min="5877" max="5877" width="15.140625" style="4" customWidth="1"/>
    <col min="5878" max="6124" width="9.140625" style="4"/>
    <col min="6125" max="6125" width="7.5703125" style="4" customWidth="1"/>
    <col min="6126" max="6126" width="40.28515625" style="4" customWidth="1"/>
    <col min="6127" max="6127" width="14.28515625" style="4" customWidth="1"/>
    <col min="6128" max="6128" width="13.42578125" style="4" customWidth="1"/>
    <col min="6129" max="6129" width="13.140625" style="4" customWidth="1"/>
    <col min="6130" max="6132" width="0" style="4" hidden="1" customWidth="1"/>
    <col min="6133" max="6133" width="15.140625" style="4" customWidth="1"/>
    <col min="6134" max="6380" width="9.140625" style="4"/>
    <col min="6381" max="6381" width="7.5703125" style="4" customWidth="1"/>
    <col min="6382" max="6382" width="40.28515625" style="4" customWidth="1"/>
    <col min="6383" max="6383" width="14.28515625" style="4" customWidth="1"/>
    <col min="6384" max="6384" width="13.42578125" style="4" customWidth="1"/>
    <col min="6385" max="6385" width="13.140625" style="4" customWidth="1"/>
    <col min="6386" max="6388" width="0" style="4" hidden="1" customWidth="1"/>
    <col min="6389" max="6389" width="15.140625" style="4" customWidth="1"/>
    <col min="6390" max="6636" width="9.140625" style="4"/>
    <col min="6637" max="6637" width="7.5703125" style="4" customWidth="1"/>
    <col min="6638" max="6638" width="40.28515625" style="4" customWidth="1"/>
    <col min="6639" max="6639" width="14.28515625" style="4" customWidth="1"/>
    <col min="6640" max="6640" width="13.42578125" style="4" customWidth="1"/>
    <col min="6641" max="6641" width="13.140625" style="4" customWidth="1"/>
    <col min="6642" max="6644" width="0" style="4" hidden="1" customWidth="1"/>
    <col min="6645" max="6645" width="15.140625" style="4" customWidth="1"/>
    <col min="6646" max="6892" width="9.140625" style="4"/>
    <col min="6893" max="6893" width="7.5703125" style="4" customWidth="1"/>
    <col min="6894" max="6894" width="40.28515625" style="4" customWidth="1"/>
    <col min="6895" max="6895" width="14.28515625" style="4" customWidth="1"/>
    <col min="6896" max="6896" width="13.42578125" style="4" customWidth="1"/>
    <col min="6897" max="6897" width="13.140625" style="4" customWidth="1"/>
    <col min="6898" max="6900" width="0" style="4" hidden="1" customWidth="1"/>
    <col min="6901" max="6901" width="15.140625" style="4" customWidth="1"/>
    <col min="6902" max="7148" width="9.140625" style="4"/>
    <col min="7149" max="7149" width="7.5703125" style="4" customWidth="1"/>
    <col min="7150" max="7150" width="40.28515625" style="4" customWidth="1"/>
    <col min="7151" max="7151" width="14.28515625" style="4" customWidth="1"/>
    <col min="7152" max="7152" width="13.42578125" style="4" customWidth="1"/>
    <col min="7153" max="7153" width="13.140625" style="4" customWidth="1"/>
    <col min="7154" max="7156" width="0" style="4" hidden="1" customWidth="1"/>
    <col min="7157" max="7157" width="15.140625" style="4" customWidth="1"/>
    <col min="7158" max="7404" width="9.140625" style="4"/>
    <col min="7405" max="7405" width="7.5703125" style="4" customWidth="1"/>
    <col min="7406" max="7406" width="40.28515625" style="4" customWidth="1"/>
    <col min="7407" max="7407" width="14.28515625" style="4" customWidth="1"/>
    <col min="7408" max="7408" width="13.42578125" style="4" customWidth="1"/>
    <col min="7409" max="7409" width="13.140625" style="4" customWidth="1"/>
    <col min="7410" max="7412" width="0" style="4" hidden="1" customWidth="1"/>
    <col min="7413" max="7413" width="15.140625" style="4" customWidth="1"/>
    <col min="7414" max="7660" width="9.140625" style="4"/>
    <col min="7661" max="7661" width="7.5703125" style="4" customWidth="1"/>
    <col min="7662" max="7662" width="40.28515625" style="4" customWidth="1"/>
    <col min="7663" max="7663" width="14.28515625" style="4" customWidth="1"/>
    <col min="7664" max="7664" width="13.42578125" style="4" customWidth="1"/>
    <col min="7665" max="7665" width="13.140625" style="4" customWidth="1"/>
    <col min="7666" max="7668" width="0" style="4" hidden="1" customWidth="1"/>
    <col min="7669" max="7669" width="15.140625" style="4" customWidth="1"/>
    <col min="7670" max="7916" width="9.140625" style="4"/>
    <col min="7917" max="7917" width="7.5703125" style="4" customWidth="1"/>
    <col min="7918" max="7918" width="40.28515625" style="4" customWidth="1"/>
    <col min="7919" max="7919" width="14.28515625" style="4" customWidth="1"/>
    <col min="7920" max="7920" width="13.42578125" style="4" customWidth="1"/>
    <col min="7921" max="7921" width="13.140625" style="4" customWidth="1"/>
    <col min="7922" max="7924" width="0" style="4" hidden="1" customWidth="1"/>
    <col min="7925" max="7925" width="15.140625" style="4" customWidth="1"/>
    <col min="7926" max="8172" width="9.140625" style="4"/>
    <col min="8173" max="8173" width="7.5703125" style="4" customWidth="1"/>
    <col min="8174" max="8174" width="40.28515625" style="4" customWidth="1"/>
    <col min="8175" max="8175" width="14.28515625" style="4" customWidth="1"/>
    <col min="8176" max="8176" width="13.42578125" style="4" customWidth="1"/>
    <col min="8177" max="8177" width="13.140625" style="4" customWidth="1"/>
    <col min="8178" max="8180" width="0" style="4" hidden="1" customWidth="1"/>
    <col min="8181" max="8181" width="15.140625" style="4" customWidth="1"/>
    <col min="8182" max="8428" width="9.140625" style="4"/>
    <col min="8429" max="8429" width="7.5703125" style="4" customWidth="1"/>
    <col min="8430" max="8430" width="40.28515625" style="4" customWidth="1"/>
    <col min="8431" max="8431" width="14.28515625" style="4" customWidth="1"/>
    <col min="8432" max="8432" width="13.42578125" style="4" customWidth="1"/>
    <col min="8433" max="8433" width="13.140625" style="4" customWidth="1"/>
    <col min="8434" max="8436" width="0" style="4" hidden="1" customWidth="1"/>
    <col min="8437" max="8437" width="15.140625" style="4" customWidth="1"/>
    <col min="8438" max="8684" width="9.140625" style="4"/>
    <col min="8685" max="8685" width="7.5703125" style="4" customWidth="1"/>
    <col min="8686" max="8686" width="40.28515625" style="4" customWidth="1"/>
    <col min="8687" max="8687" width="14.28515625" style="4" customWidth="1"/>
    <col min="8688" max="8688" width="13.42578125" style="4" customWidth="1"/>
    <col min="8689" max="8689" width="13.140625" style="4" customWidth="1"/>
    <col min="8690" max="8692" width="0" style="4" hidden="1" customWidth="1"/>
    <col min="8693" max="8693" width="15.140625" style="4" customWidth="1"/>
    <col min="8694" max="8940" width="9.140625" style="4"/>
    <col min="8941" max="8941" width="7.5703125" style="4" customWidth="1"/>
    <col min="8942" max="8942" width="40.28515625" style="4" customWidth="1"/>
    <col min="8943" max="8943" width="14.28515625" style="4" customWidth="1"/>
    <col min="8944" max="8944" width="13.42578125" style="4" customWidth="1"/>
    <col min="8945" max="8945" width="13.140625" style="4" customWidth="1"/>
    <col min="8946" max="8948" width="0" style="4" hidden="1" customWidth="1"/>
    <col min="8949" max="8949" width="15.140625" style="4" customWidth="1"/>
    <col min="8950" max="9196" width="9.140625" style="4"/>
    <col min="9197" max="9197" width="7.5703125" style="4" customWidth="1"/>
    <col min="9198" max="9198" width="40.28515625" style="4" customWidth="1"/>
    <col min="9199" max="9199" width="14.28515625" style="4" customWidth="1"/>
    <col min="9200" max="9200" width="13.42578125" style="4" customWidth="1"/>
    <col min="9201" max="9201" width="13.140625" style="4" customWidth="1"/>
    <col min="9202" max="9204" width="0" style="4" hidden="1" customWidth="1"/>
    <col min="9205" max="9205" width="15.140625" style="4" customWidth="1"/>
    <col min="9206" max="9452" width="9.140625" style="4"/>
    <col min="9453" max="9453" width="7.5703125" style="4" customWidth="1"/>
    <col min="9454" max="9454" width="40.28515625" style="4" customWidth="1"/>
    <col min="9455" max="9455" width="14.28515625" style="4" customWidth="1"/>
    <col min="9456" max="9456" width="13.42578125" style="4" customWidth="1"/>
    <col min="9457" max="9457" width="13.140625" style="4" customWidth="1"/>
    <col min="9458" max="9460" width="0" style="4" hidden="1" customWidth="1"/>
    <col min="9461" max="9461" width="15.140625" style="4" customWidth="1"/>
    <col min="9462" max="9708" width="9.140625" style="4"/>
    <col min="9709" max="9709" width="7.5703125" style="4" customWidth="1"/>
    <col min="9710" max="9710" width="40.28515625" style="4" customWidth="1"/>
    <col min="9711" max="9711" width="14.28515625" style="4" customWidth="1"/>
    <col min="9712" max="9712" width="13.42578125" style="4" customWidth="1"/>
    <col min="9713" max="9713" width="13.140625" style="4" customWidth="1"/>
    <col min="9714" max="9716" width="0" style="4" hidden="1" customWidth="1"/>
    <col min="9717" max="9717" width="15.140625" style="4" customWidth="1"/>
    <col min="9718" max="9964" width="9.140625" style="4"/>
    <col min="9965" max="9965" width="7.5703125" style="4" customWidth="1"/>
    <col min="9966" max="9966" width="40.28515625" style="4" customWidth="1"/>
    <col min="9967" max="9967" width="14.28515625" style="4" customWidth="1"/>
    <col min="9968" max="9968" width="13.42578125" style="4" customWidth="1"/>
    <col min="9969" max="9969" width="13.140625" style="4" customWidth="1"/>
    <col min="9970" max="9972" width="0" style="4" hidden="1" customWidth="1"/>
    <col min="9973" max="9973" width="15.140625" style="4" customWidth="1"/>
    <col min="9974" max="10220" width="9.140625" style="4"/>
    <col min="10221" max="10221" width="7.5703125" style="4" customWidth="1"/>
    <col min="10222" max="10222" width="40.28515625" style="4" customWidth="1"/>
    <col min="10223" max="10223" width="14.28515625" style="4" customWidth="1"/>
    <col min="10224" max="10224" width="13.42578125" style="4" customWidth="1"/>
    <col min="10225" max="10225" width="13.140625" style="4" customWidth="1"/>
    <col min="10226" max="10228" width="0" style="4" hidden="1" customWidth="1"/>
    <col min="10229" max="10229" width="15.140625" style="4" customWidth="1"/>
    <col min="10230" max="10476" width="9.140625" style="4"/>
    <col min="10477" max="10477" width="7.5703125" style="4" customWidth="1"/>
    <col min="10478" max="10478" width="40.28515625" style="4" customWidth="1"/>
    <col min="10479" max="10479" width="14.28515625" style="4" customWidth="1"/>
    <col min="10480" max="10480" width="13.42578125" style="4" customWidth="1"/>
    <col min="10481" max="10481" width="13.140625" style="4" customWidth="1"/>
    <col min="10482" max="10484" width="0" style="4" hidden="1" customWidth="1"/>
    <col min="10485" max="10485" width="15.140625" style="4" customWidth="1"/>
    <col min="10486" max="10732" width="9.140625" style="4"/>
    <col min="10733" max="10733" width="7.5703125" style="4" customWidth="1"/>
    <col min="10734" max="10734" width="40.28515625" style="4" customWidth="1"/>
    <col min="10735" max="10735" width="14.28515625" style="4" customWidth="1"/>
    <col min="10736" max="10736" width="13.42578125" style="4" customWidth="1"/>
    <col min="10737" max="10737" width="13.140625" style="4" customWidth="1"/>
    <col min="10738" max="10740" width="0" style="4" hidden="1" customWidth="1"/>
    <col min="10741" max="10741" width="15.140625" style="4" customWidth="1"/>
    <col min="10742" max="10988" width="9.140625" style="4"/>
    <col min="10989" max="10989" width="7.5703125" style="4" customWidth="1"/>
    <col min="10990" max="10990" width="40.28515625" style="4" customWidth="1"/>
    <col min="10991" max="10991" width="14.28515625" style="4" customWidth="1"/>
    <col min="10992" max="10992" width="13.42578125" style="4" customWidth="1"/>
    <col min="10993" max="10993" width="13.140625" style="4" customWidth="1"/>
    <col min="10994" max="10996" width="0" style="4" hidden="1" customWidth="1"/>
    <col min="10997" max="10997" width="15.140625" style="4" customWidth="1"/>
    <col min="10998" max="11244" width="9.140625" style="4"/>
    <col min="11245" max="11245" width="7.5703125" style="4" customWidth="1"/>
    <col min="11246" max="11246" width="40.28515625" style="4" customWidth="1"/>
    <col min="11247" max="11247" width="14.28515625" style="4" customWidth="1"/>
    <col min="11248" max="11248" width="13.42578125" style="4" customWidth="1"/>
    <col min="11249" max="11249" width="13.140625" style="4" customWidth="1"/>
    <col min="11250" max="11252" width="0" style="4" hidden="1" customWidth="1"/>
    <col min="11253" max="11253" width="15.140625" style="4" customWidth="1"/>
    <col min="11254" max="11500" width="9.140625" style="4"/>
    <col min="11501" max="11501" width="7.5703125" style="4" customWidth="1"/>
    <col min="11502" max="11502" width="40.28515625" style="4" customWidth="1"/>
    <col min="11503" max="11503" width="14.28515625" style="4" customWidth="1"/>
    <col min="11504" max="11504" width="13.42578125" style="4" customWidth="1"/>
    <col min="11505" max="11505" width="13.140625" style="4" customWidth="1"/>
    <col min="11506" max="11508" width="0" style="4" hidden="1" customWidth="1"/>
    <col min="11509" max="11509" width="15.140625" style="4" customWidth="1"/>
    <col min="11510" max="11756" width="9.140625" style="4"/>
    <col min="11757" max="11757" width="7.5703125" style="4" customWidth="1"/>
    <col min="11758" max="11758" width="40.28515625" style="4" customWidth="1"/>
    <col min="11759" max="11759" width="14.28515625" style="4" customWidth="1"/>
    <col min="11760" max="11760" width="13.42578125" style="4" customWidth="1"/>
    <col min="11761" max="11761" width="13.140625" style="4" customWidth="1"/>
    <col min="11762" max="11764" width="0" style="4" hidden="1" customWidth="1"/>
    <col min="11765" max="11765" width="15.140625" style="4" customWidth="1"/>
    <col min="11766" max="12012" width="9.140625" style="4"/>
    <col min="12013" max="12013" width="7.5703125" style="4" customWidth="1"/>
    <col min="12014" max="12014" width="40.28515625" style="4" customWidth="1"/>
    <col min="12015" max="12015" width="14.28515625" style="4" customWidth="1"/>
    <col min="12016" max="12016" width="13.42578125" style="4" customWidth="1"/>
    <col min="12017" max="12017" width="13.140625" style="4" customWidth="1"/>
    <col min="12018" max="12020" width="0" style="4" hidden="1" customWidth="1"/>
    <col min="12021" max="12021" width="15.140625" style="4" customWidth="1"/>
    <col min="12022" max="12268" width="9.140625" style="4"/>
    <col min="12269" max="12269" width="7.5703125" style="4" customWidth="1"/>
    <col min="12270" max="12270" width="40.28515625" style="4" customWidth="1"/>
    <col min="12271" max="12271" width="14.28515625" style="4" customWidth="1"/>
    <col min="12272" max="12272" width="13.42578125" style="4" customWidth="1"/>
    <col min="12273" max="12273" width="13.140625" style="4" customWidth="1"/>
    <col min="12274" max="12276" width="0" style="4" hidden="1" customWidth="1"/>
    <col min="12277" max="12277" width="15.140625" style="4" customWidth="1"/>
    <col min="12278" max="12524" width="9.140625" style="4"/>
    <col min="12525" max="12525" width="7.5703125" style="4" customWidth="1"/>
    <col min="12526" max="12526" width="40.28515625" style="4" customWidth="1"/>
    <col min="12527" max="12527" width="14.28515625" style="4" customWidth="1"/>
    <col min="12528" max="12528" width="13.42578125" style="4" customWidth="1"/>
    <col min="12529" max="12529" width="13.140625" style="4" customWidth="1"/>
    <col min="12530" max="12532" width="0" style="4" hidden="1" customWidth="1"/>
    <col min="12533" max="12533" width="15.140625" style="4" customWidth="1"/>
    <col min="12534" max="12780" width="9.140625" style="4"/>
    <col min="12781" max="12781" width="7.5703125" style="4" customWidth="1"/>
    <col min="12782" max="12782" width="40.28515625" style="4" customWidth="1"/>
    <col min="12783" max="12783" width="14.28515625" style="4" customWidth="1"/>
    <col min="12784" max="12784" width="13.42578125" style="4" customWidth="1"/>
    <col min="12785" max="12785" width="13.140625" style="4" customWidth="1"/>
    <col min="12786" max="12788" width="0" style="4" hidden="1" customWidth="1"/>
    <col min="12789" max="12789" width="15.140625" style="4" customWidth="1"/>
    <col min="12790" max="13036" width="9.140625" style="4"/>
    <col min="13037" max="13037" width="7.5703125" style="4" customWidth="1"/>
    <col min="13038" max="13038" width="40.28515625" style="4" customWidth="1"/>
    <col min="13039" max="13039" width="14.28515625" style="4" customWidth="1"/>
    <col min="13040" max="13040" width="13.42578125" style="4" customWidth="1"/>
    <col min="13041" max="13041" width="13.140625" style="4" customWidth="1"/>
    <col min="13042" max="13044" width="0" style="4" hidden="1" customWidth="1"/>
    <col min="13045" max="13045" width="15.140625" style="4" customWidth="1"/>
    <col min="13046" max="13292" width="9.140625" style="4"/>
    <col min="13293" max="13293" width="7.5703125" style="4" customWidth="1"/>
    <col min="13294" max="13294" width="40.28515625" style="4" customWidth="1"/>
    <col min="13295" max="13295" width="14.28515625" style="4" customWidth="1"/>
    <col min="13296" max="13296" width="13.42578125" style="4" customWidth="1"/>
    <col min="13297" max="13297" width="13.140625" style="4" customWidth="1"/>
    <col min="13298" max="13300" width="0" style="4" hidden="1" customWidth="1"/>
    <col min="13301" max="13301" width="15.140625" style="4" customWidth="1"/>
    <col min="13302" max="13548" width="9.140625" style="4"/>
    <col min="13549" max="13549" width="7.5703125" style="4" customWidth="1"/>
    <col min="13550" max="13550" width="40.28515625" style="4" customWidth="1"/>
    <col min="13551" max="13551" width="14.28515625" style="4" customWidth="1"/>
    <col min="13552" max="13552" width="13.42578125" style="4" customWidth="1"/>
    <col min="13553" max="13553" width="13.140625" style="4" customWidth="1"/>
    <col min="13554" max="13556" width="0" style="4" hidden="1" customWidth="1"/>
    <col min="13557" max="13557" width="15.140625" style="4" customWidth="1"/>
    <col min="13558" max="13804" width="9.140625" style="4"/>
    <col min="13805" max="13805" width="7.5703125" style="4" customWidth="1"/>
    <col min="13806" max="13806" width="40.28515625" style="4" customWidth="1"/>
    <col min="13807" max="13807" width="14.28515625" style="4" customWidth="1"/>
    <col min="13808" max="13808" width="13.42578125" style="4" customWidth="1"/>
    <col min="13809" max="13809" width="13.140625" style="4" customWidth="1"/>
    <col min="13810" max="13812" width="0" style="4" hidden="1" customWidth="1"/>
    <col min="13813" max="13813" width="15.140625" style="4" customWidth="1"/>
    <col min="13814" max="14060" width="9.140625" style="4"/>
    <col min="14061" max="14061" width="7.5703125" style="4" customWidth="1"/>
    <col min="14062" max="14062" width="40.28515625" style="4" customWidth="1"/>
    <col min="14063" max="14063" width="14.28515625" style="4" customWidth="1"/>
    <col min="14064" max="14064" width="13.42578125" style="4" customWidth="1"/>
    <col min="14065" max="14065" width="13.140625" style="4" customWidth="1"/>
    <col min="14066" max="14068" width="0" style="4" hidden="1" customWidth="1"/>
    <col min="14069" max="14069" width="15.140625" style="4" customWidth="1"/>
    <col min="14070" max="14316" width="9.140625" style="4"/>
    <col min="14317" max="14317" width="7.5703125" style="4" customWidth="1"/>
    <col min="14318" max="14318" width="40.28515625" style="4" customWidth="1"/>
    <col min="14319" max="14319" width="14.28515625" style="4" customWidth="1"/>
    <col min="14320" max="14320" width="13.42578125" style="4" customWidth="1"/>
    <col min="14321" max="14321" width="13.140625" style="4" customWidth="1"/>
    <col min="14322" max="14324" width="0" style="4" hidden="1" customWidth="1"/>
    <col min="14325" max="14325" width="15.140625" style="4" customWidth="1"/>
    <col min="14326" max="14572" width="9.140625" style="4"/>
    <col min="14573" max="14573" width="7.5703125" style="4" customWidth="1"/>
    <col min="14574" max="14574" width="40.28515625" style="4" customWidth="1"/>
    <col min="14575" max="14575" width="14.28515625" style="4" customWidth="1"/>
    <col min="14576" max="14576" width="13.42578125" style="4" customWidth="1"/>
    <col min="14577" max="14577" width="13.140625" style="4" customWidth="1"/>
    <col min="14578" max="14580" width="0" style="4" hidden="1" customWidth="1"/>
    <col min="14581" max="14581" width="15.140625" style="4" customWidth="1"/>
    <col min="14582" max="14828" width="9.140625" style="4"/>
    <col min="14829" max="14829" width="7.5703125" style="4" customWidth="1"/>
    <col min="14830" max="14830" width="40.28515625" style="4" customWidth="1"/>
    <col min="14831" max="14831" width="14.28515625" style="4" customWidth="1"/>
    <col min="14832" max="14832" width="13.42578125" style="4" customWidth="1"/>
    <col min="14833" max="14833" width="13.140625" style="4" customWidth="1"/>
    <col min="14834" max="14836" width="0" style="4" hidden="1" customWidth="1"/>
    <col min="14837" max="14837" width="15.140625" style="4" customWidth="1"/>
    <col min="14838" max="15084" width="9.140625" style="4"/>
    <col min="15085" max="15085" width="7.5703125" style="4" customWidth="1"/>
    <col min="15086" max="15086" width="40.28515625" style="4" customWidth="1"/>
    <col min="15087" max="15087" width="14.28515625" style="4" customWidth="1"/>
    <col min="15088" max="15088" width="13.42578125" style="4" customWidth="1"/>
    <col min="15089" max="15089" width="13.140625" style="4" customWidth="1"/>
    <col min="15090" max="15092" width="0" style="4" hidden="1" customWidth="1"/>
    <col min="15093" max="15093" width="15.140625" style="4" customWidth="1"/>
    <col min="15094" max="15340" width="9.140625" style="4"/>
    <col min="15341" max="15341" width="7.5703125" style="4" customWidth="1"/>
    <col min="15342" max="15342" width="40.28515625" style="4" customWidth="1"/>
    <col min="15343" max="15343" width="14.28515625" style="4" customWidth="1"/>
    <col min="15344" max="15344" width="13.42578125" style="4" customWidth="1"/>
    <col min="15345" max="15345" width="13.140625" style="4" customWidth="1"/>
    <col min="15346" max="15348" width="0" style="4" hidden="1" customWidth="1"/>
    <col min="15349" max="15349" width="15.140625" style="4" customWidth="1"/>
    <col min="15350" max="15596" width="9.140625" style="4"/>
    <col min="15597" max="15597" width="7.5703125" style="4" customWidth="1"/>
    <col min="15598" max="15598" width="40.28515625" style="4" customWidth="1"/>
    <col min="15599" max="15599" width="14.28515625" style="4" customWidth="1"/>
    <col min="15600" max="15600" width="13.42578125" style="4" customWidth="1"/>
    <col min="15601" max="15601" width="13.140625" style="4" customWidth="1"/>
    <col min="15602" max="15604" width="0" style="4" hidden="1" customWidth="1"/>
    <col min="15605" max="15605" width="15.140625" style="4" customWidth="1"/>
    <col min="15606" max="15852" width="9.140625" style="4"/>
    <col min="15853" max="15853" width="7.5703125" style="4" customWidth="1"/>
    <col min="15854" max="15854" width="40.28515625" style="4" customWidth="1"/>
    <col min="15855" max="15855" width="14.28515625" style="4" customWidth="1"/>
    <col min="15856" max="15856" width="13.42578125" style="4" customWidth="1"/>
    <col min="15857" max="15857" width="13.140625" style="4" customWidth="1"/>
    <col min="15858" max="15860" width="0" style="4" hidden="1" customWidth="1"/>
    <col min="15861" max="15861" width="15.140625" style="4" customWidth="1"/>
    <col min="15862" max="16108" width="9.140625" style="4"/>
    <col min="16109" max="16109" width="7.5703125" style="4" customWidth="1"/>
    <col min="16110" max="16110" width="40.28515625" style="4" customWidth="1"/>
    <col min="16111" max="16111" width="14.28515625" style="4" customWidth="1"/>
    <col min="16112" max="16112" width="13.42578125" style="4" customWidth="1"/>
    <col min="16113" max="16113" width="13.140625" style="4" customWidth="1"/>
    <col min="16114" max="16116" width="0" style="4" hidden="1" customWidth="1"/>
    <col min="16117" max="16117" width="15.140625" style="4" customWidth="1"/>
    <col min="16118" max="16376" width="9.140625" style="4"/>
    <col min="16377" max="16384" width="9.140625" style="4" customWidth="1"/>
  </cols>
  <sheetData>
    <row r="1" spans="1:10">
      <c r="A1" s="1"/>
      <c r="C1" s="7"/>
      <c r="D1" s="7"/>
      <c r="G1" s="1" t="s">
        <v>879</v>
      </c>
    </row>
    <row r="2" spans="1:10">
      <c r="A2" s="1"/>
      <c r="C2" s="7"/>
      <c r="D2" s="7"/>
      <c r="G2" s="1" t="s">
        <v>952</v>
      </c>
    </row>
    <row r="3" spans="1:10">
      <c r="A3" s="1"/>
      <c r="C3" s="7"/>
      <c r="D3" s="7"/>
      <c r="G3" s="1" t="s">
        <v>13</v>
      </c>
    </row>
    <row r="5" spans="1:10" ht="14.45" customHeight="1">
      <c r="A5" s="336" t="s">
        <v>878</v>
      </c>
      <c r="B5" s="336"/>
      <c r="C5" s="336"/>
      <c r="D5" s="336"/>
      <c r="E5" s="336"/>
      <c r="F5" s="336"/>
      <c r="G5" s="336"/>
    </row>
    <row r="6" spans="1:10" ht="14.45" customHeight="1">
      <c r="A6" s="336" t="s">
        <v>528</v>
      </c>
      <c r="B6" s="336"/>
      <c r="C6" s="336"/>
      <c r="D6" s="336"/>
      <c r="E6" s="336"/>
      <c r="F6" s="336"/>
      <c r="G6" s="336"/>
    </row>
    <row r="7" spans="1:10" ht="14.45" customHeight="1">
      <c r="A7" s="336" t="s">
        <v>877</v>
      </c>
      <c r="B7" s="336"/>
      <c r="C7" s="336"/>
      <c r="D7" s="336"/>
      <c r="E7" s="336"/>
      <c r="F7" s="336"/>
      <c r="G7" s="336"/>
    </row>
    <row r="9" spans="1:10" ht="12.75" customHeight="1">
      <c r="A9" s="331" t="s">
        <v>35</v>
      </c>
      <c r="B9" s="338" t="s">
        <v>28</v>
      </c>
      <c r="C9" s="331" t="s">
        <v>876</v>
      </c>
      <c r="D9" s="331" t="s">
        <v>875</v>
      </c>
      <c r="E9" s="331" t="s">
        <v>874</v>
      </c>
      <c r="F9" s="251"/>
      <c r="G9" s="331" t="s">
        <v>27</v>
      </c>
    </row>
    <row r="10" spans="1:10" ht="25.5">
      <c r="A10" s="337"/>
      <c r="B10" s="339"/>
      <c r="C10" s="337"/>
      <c r="D10" s="337"/>
      <c r="E10" s="337"/>
      <c r="F10" s="250" t="s">
        <v>943</v>
      </c>
      <c r="G10" s="337"/>
    </row>
    <row r="11" spans="1:10" ht="14.45" customHeight="1">
      <c r="A11" s="337"/>
      <c r="B11" s="339"/>
      <c r="C11" s="337"/>
      <c r="D11" s="337"/>
      <c r="E11" s="337"/>
      <c r="F11" s="333" t="s">
        <v>560</v>
      </c>
      <c r="G11" s="337"/>
    </row>
    <row r="12" spans="1:10">
      <c r="A12" s="332"/>
      <c r="B12" s="340"/>
      <c r="C12" s="332"/>
      <c r="D12" s="332"/>
      <c r="E12" s="332"/>
      <c r="F12" s="334"/>
      <c r="G12" s="332"/>
    </row>
    <row r="13" spans="1:10">
      <c r="A13" s="101">
        <v>1</v>
      </c>
      <c r="B13" s="101">
        <v>2</v>
      </c>
      <c r="C13" s="101">
        <v>3</v>
      </c>
      <c r="D13" s="101">
        <v>4</v>
      </c>
      <c r="E13" s="101">
        <v>5</v>
      </c>
      <c r="F13" s="101">
        <v>6</v>
      </c>
      <c r="G13" s="101" t="s">
        <v>873</v>
      </c>
    </row>
    <row r="14" spans="1:10" ht="30.6" customHeight="1">
      <c r="A14" s="249" t="s">
        <v>33</v>
      </c>
      <c r="B14" s="248"/>
      <c r="C14" s="247">
        <v>1622119</v>
      </c>
      <c r="D14" s="247">
        <v>1622119</v>
      </c>
      <c r="E14" s="245">
        <v>1622119</v>
      </c>
      <c r="F14" s="246">
        <v>0</v>
      </c>
      <c r="G14" s="245">
        <f>C14+F14</f>
        <v>1622119</v>
      </c>
      <c r="J14" s="186"/>
    </row>
    <row r="15" spans="1:10">
      <c r="A15" s="244" t="s">
        <v>31</v>
      </c>
      <c r="B15" s="239" t="s">
        <v>30</v>
      </c>
      <c r="C15" s="238">
        <v>1622119</v>
      </c>
      <c r="D15" s="238">
        <v>1622119</v>
      </c>
      <c r="E15" s="229">
        <v>1622119</v>
      </c>
      <c r="F15" s="223"/>
      <c r="G15" s="229">
        <f t="shared" ref="G15:G32" si="0">C15+F15</f>
        <v>1622119</v>
      </c>
      <c r="J15" s="186"/>
    </row>
    <row r="16" spans="1:10">
      <c r="A16" s="243" t="s">
        <v>32</v>
      </c>
      <c r="B16" s="239" t="s">
        <v>872</v>
      </c>
      <c r="C16" s="238">
        <v>1622119</v>
      </c>
      <c r="D16" s="238">
        <v>1622119</v>
      </c>
      <c r="E16" s="229">
        <v>1622119</v>
      </c>
      <c r="F16" s="223">
        <v>0</v>
      </c>
      <c r="G16" s="229">
        <f t="shared" si="0"/>
        <v>1622119</v>
      </c>
      <c r="J16" s="186"/>
    </row>
    <row r="17" spans="1:11" ht="30.6" customHeight="1">
      <c r="A17" s="228" t="s">
        <v>29</v>
      </c>
      <c r="B17" s="242"/>
      <c r="C17" s="241">
        <v>2048287</v>
      </c>
      <c r="D17" s="241">
        <v>1622119</v>
      </c>
      <c r="E17" s="240">
        <v>1622119</v>
      </c>
      <c r="F17" s="223">
        <v>0</v>
      </c>
      <c r="G17" s="240">
        <f t="shared" si="0"/>
        <v>2048287</v>
      </c>
      <c r="H17" s="14"/>
      <c r="J17" s="186"/>
    </row>
    <row r="18" spans="1:11">
      <c r="A18" s="235" t="s">
        <v>871</v>
      </c>
      <c r="B18" s="239" t="s">
        <v>0</v>
      </c>
      <c r="C18" s="238">
        <v>6000</v>
      </c>
      <c r="D18" s="238">
        <v>6000</v>
      </c>
      <c r="E18" s="229">
        <v>6000</v>
      </c>
      <c r="F18" s="223">
        <v>1469</v>
      </c>
      <c r="G18" s="229">
        <f t="shared" si="0"/>
        <v>7469</v>
      </c>
      <c r="J18" s="186"/>
      <c r="K18" s="186"/>
    </row>
    <row r="19" spans="1:11">
      <c r="A19" s="235" t="s">
        <v>870</v>
      </c>
      <c r="B19" s="236" t="s">
        <v>1</v>
      </c>
      <c r="C19" s="232">
        <v>1421875</v>
      </c>
      <c r="D19" s="232">
        <v>1266895</v>
      </c>
      <c r="E19" s="231">
        <v>1265495</v>
      </c>
      <c r="F19" s="223">
        <v>-82445</v>
      </c>
      <c r="G19" s="229">
        <f>C19+F19</f>
        <v>1339430</v>
      </c>
      <c r="J19" s="186"/>
      <c r="K19" s="186"/>
    </row>
    <row r="20" spans="1:11">
      <c r="A20" s="235"/>
      <c r="B20" s="236" t="s">
        <v>868</v>
      </c>
      <c r="C20" s="232">
        <v>120380</v>
      </c>
      <c r="D20" s="232">
        <v>115000</v>
      </c>
      <c r="E20" s="231">
        <v>115000</v>
      </c>
      <c r="F20" s="223">
        <v>-45000</v>
      </c>
      <c r="G20" s="229">
        <f t="shared" si="0"/>
        <v>75380</v>
      </c>
      <c r="J20" s="186"/>
      <c r="K20" s="186"/>
    </row>
    <row r="21" spans="1:11">
      <c r="A21" s="235"/>
      <c r="B21" s="236" t="s">
        <v>867</v>
      </c>
      <c r="C21" s="232">
        <v>14500</v>
      </c>
      <c r="D21" s="232">
        <v>16000</v>
      </c>
      <c r="E21" s="231">
        <v>16000</v>
      </c>
      <c r="F21" s="223">
        <v>0</v>
      </c>
      <c r="G21" s="229">
        <f t="shared" si="0"/>
        <v>14500</v>
      </c>
      <c r="J21" s="186"/>
      <c r="K21" s="186"/>
    </row>
    <row r="22" spans="1:11">
      <c r="A22" s="235"/>
      <c r="B22" s="236" t="s">
        <v>866</v>
      </c>
      <c r="C22" s="232">
        <v>33032</v>
      </c>
      <c r="D22" s="232">
        <v>11900</v>
      </c>
      <c r="E22" s="231">
        <v>11900</v>
      </c>
      <c r="F22" s="223">
        <v>3900</v>
      </c>
      <c r="G22" s="229">
        <f t="shared" si="0"/>
        <v>36932</v>
      </c>
      <c r="J22" s="186"/>
      <c r="K22" s="186"/>
    </row>
    <row r="23" spans="1:11">
      <c r="A23" s="235"/>
      <c r="B23" s="236" t="s">
        <v>865</v>
      </c>
      <c r="C23" s="232">
        <v>159508</v>
      </c>
      <c r="D23" s="232">
        <v>131574</v>
      </c>
      <c r="E23" s="231">
        <v>132574</v>
      </c>
      <c r="F23" s="223">
        <v>-57628</v>
      </c>
      <c r="G23" s="229">
        <f t="shared" si="0"/>
        <v>101880</v>
      </c>
      <c r="J23" s="186"/>
      <c r="K23" s="186"/>
    </row>
    <row r="24" spans="1:11">
      <c r="A24" s="235"/>
      <c r="B24" s="236" t="s">
        <v>864</v>
      </c>
      <c r="C24" s="232">
        <v>1094455</v>
      </c>
      <c r="D24" s="232">
        <v>992421</v>
      </c>
      <c r="E24" s="231">
        <v>990021</v>
      </c>
      <c r="F24" s="223">
        <v>16283</v>
      </c>
      <c r="G24" s="229">
        <f t="shared" si="0"/>
        <v>1110738</v>
      </c>
      <c r="J24" s="186"/>
      <c r="K24" s="186"/>
    </row>
    <row r="25" spans="1:11">
      <c r="A25" s="235" t="s">
        <v>869</v>
      </c>
      <c r="B25" s="236" t="s">
        <v>2</v>
      </c>
      <c r="C25" s="232">
        <v>620412</v>
      </c>
      <c r="D25" s="232">
        <v>349224</v>
      </c>
      <c r="E25" s="231">
        <v>350624</v>
      </c>
      <c r="F25" s="223">
        <v>80976</v>
      </c>
      <c r="G25" s="229">
        <f>C25+F25</f>
        <v>701388</v>
      </c>
      <c r="J25" s="186"/>
      <c r="K25" s="186"/>
    </row>
    <row r="26" spans="1:11">
      <c r="A26" s="235"/>
      <c r="B26" s="236" t="s">
        <v>868</v>
      </c>
      <c r="C26" s="232">
        <v>30956</v>
      </c>
      <c r="D26" s="232">
        <v>1000</v>
      </c>
      <c r="E26" s="231">
        <v>1000</v>
      </c>
      <c r="F26" s="223">
        <v>45000</v>
      </c>
      <c r="G26" s="229">
        <f t="shared" si="0"/>
        <v>75956</v>
      </c>
      <c r="J26" s="186"/>
    </row>
    <row r="27" spans="1:11">
      <c r="A27" s="235"/>
      <c r="B27" s="236" t="s">
        <v>867</v>
      </c>
      <c r="C27" s="232">
        <v>29136</v>
      </c>
      <c r="D27" s="232">
        <v>30621</v>
      </c>
      <c r="E27" s="237">
        <v>30621</v>
      </c>
      <c r="F27" s="223">
        <v>-1500</v>
      </c>
      <c r="G27" s="229">
        <f t="shared" si="0"/>
        <v>27636</v>
      </c>
      <c r="J27" s="186"/>
    </row>
    <row r="28" spans="1:11">
      <c r="A28" s="235"/>
      <c r="B28" s="236" t="s">
        <v>866</v>
      </c>
      <c r="C28" s="225">
        <v>97382</v>
      </c>
      <c r="D28" s="225">
        <v>33500</v>
      </c>
      <c r="E28" s="224">
        <v>33500</v>
      </c>
      <c r="F28" s="223">
        <v>21647</v>
      </c>
      <c r="G28" s="229">
        <f t="shared" si="0"/>
        <v>119029</v>
      </c>
      <c r="J28" s="186"/>
    </row>
    <row r="29" spans="1:11">
      <c r="A29" s="235"/>
      <c r="B29" s="236" t="s">
        <v>865</v>
      </c>
      <c r="C29" s="232">
        <v>28196</v>
      </c>
      <c r="D29" s="232">
        <v>17000</v>
      </c>
      <c r="E29" s="231">
        <v>17000</v>
      </c>
      <c r="F29" s="223">
        <v>-28196</v>
      </c>
      <c r="G29" s="229">
        <f t="shared" si="0"/>
        <v>0</v>
      </c>
      <c r="J29" s="186"/>
    </row>
    <row r="30" spans="1:11">
      <c r="A30" s="235"/>
      <c r="B30" s="234" t="s">
        <v>864</v>
      </c>
      <c r="C30" s="233">
        <v>434742</v>
      </c>
      <c r="D30" s="232">
        <v>267103</v>
      </c>
      <c r="E30" s="231">
        <v>268503</v>
      </c>
      <c r="F30" s="223">
        <v>44025</v>
      </c>
      <c r="G30" s="229">
        <f>C30+F30</f>
        <v>478767</v>
      </c>
      <c r="J30" s="186"/>
    </row>
    <row r="31" spans="1:11" ht="30.6" customHeight="1">
      <c r="A31" s="228" t="s">
        <v>863</v>
      </c>
      <c r="B31" s="227"/>
      <c r="C31" s="226">
        <v>426168</v>
      </c>
      <c r="D31" s="225">
        <v>0</v>
      </c>
      <c r="E31" s="224">
        <v>0</v>
      </c>
      <c r="F31" s="223">
        <v>0</v>
      </c>
      <c r="G31" s="222">
        <f t="shared" si="0"/>
        <v>426168</v>
      </c>
      <c r="J31" s="186"/>
    </row>
    <row r="32" spans="1:11">
      <c r="A32" s="221" t="s">
        <v>862</v>
      </c>
      <c r="B32" s="220" t="s">
        <v>34</v>
      </c>
      <c r="C32" s="219">
        <v>426168</v>
      </c>
      <c r="D32" s="218">
        <v>0</v>
      </c>
      <c r="E32" s="217">
        <v>0</v>
      </c>
      <c r="F32" s="216">
        <v>0</v>
      </c>
      <c r="G32" s="215">
        <f t="shared" si="0"/>
        <v>426168</v>
      </c>
      <c r="J32" s="186"/>
    </row>
    <row r="34" spans="1:7" ht="14.45" customHeight="1">
      <c r="A34" s="335" t="s">
        <v>861</v>
      </c>
      <c r="B34" s="335"/>
      <c r="C34" s="335"/>
      <c r="D34" s="335"/>
      <c r="E34" s="335"/>
      <c r="F34" s="335"/>
      <c r="G34" s="335"/>
    </row>
  </sheetData>
  <mergeCells count="11">
    <mergeCell ref="A34:G34"/>
    <mergeCell ref="A5:G5"/>
    <mergeCell ref="A6:G6"/>
    <mergeCell ref="A7:G7"/>
    <mergeCell ref="A9:A12"/>
    <mergeCell ref="B9:B12"/>
    <mergeCell ref="C9:C12"/>
    <mergeCell ref="D9:D12"/>
    <mergeCell ref="E9:E12"/>
    <mergeCell ref="G9:G12"/>
    <mergeCell ref="F11:F12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0326A-0A9A-4950-B7F7-37FB9FE6C625}">
  <sheetPr>
    <tabColor theme="4" tint="0.79992065187536243"/>
    <pageSetUpPr fitToPage="1"/>
  </sheetPr>
  <dimension ref="A1:M120"/>
  <sheetViews>
    <sheetView workbookViewId="0">
      <selection activeCell="B51" sqref="B51"/>
    </sheetView>
  </sheetViews>
  <sheetFormatPr defaultRowHeight="12.75" outlineLevelCol="1"/>
  <cols>
    <col min="1" max="1" width="7.5703125" style="4" customWidth="1"/>
    <col min="2" max="2" width="50" style="4" customWidth="1"/>
    <col min="3" max="4" width="14.42578125" style="4" customWidth="1" outlineLevel="1"/>
    <col min="5" max="7" width="14.42578125" style="4" customWidth="1"/>
    <col min="8" max="8" width="13.5703125" style="4" customWidth="1"/>
    <col min="9" max="9" width="8.85546875" style="4"/>
    <col min="10" max="10" width="40.7109375" style="4" customWidth="1"/>
    <col min="11" max="228" width="8.85546875" style="4"/>
    <col min="229" max="229" width="7.5703125" style="4" customWidth="1"/>
    <col min="230" max="230" width="40.28515625" style="4" customWidth="1"/>
    <col min="231" max="231" width="14.28515625" style="4" customWidth="1"/>
    <col min="232" max="232" width="13.42578125" style="4" customWidth="1"/>
    <col min="233" max="233" width="13.140625" style="4" customWidth="1"/>
    <col min="234" max="236" width="0" style="4" hidden="1" customWidth="1"/>
    <col min="237" max="237" width="15.140625" style="4" customWidth="1"/>
    <col min="238" max="484" width="8.85546875" style="4"/>
    <col min="485" max="485" width="7.5703125" style="4" customWidth="1"/>
    <col min="486" max="486" width="40.28515625" style="4" customWidth="1"/>
    <col min="487" max="487" width="14.28515625" style="4" customWidth="1"/>
    <col min="488" max="488" width="13.42578125" style="4" customWidth="1"/>
    <col min="489" max="489" width="13.140625" style="4" customWidth="1"/>
    <col min="490" max="492" width="0" style="4" hidden="1" customWidth="1"/>
    <col min="493" max="493" width="15.140625" style="4" customWidth="1"/>
    <col min="494" max="740" width="8.85546875" style="4"/>
    <col min="741" max="741" width="7.5703125" style="4" customWidth="1"/>
    <col min="742" max="742" width="40.28515625" style="4" customWidth="1"/>
    <col min="743" max="743" width="14.28515625" style="4" customWidth="1"/>
    <col min="744" max="744" width="13.42578125" style="4" customWidth="1"/>
    <col min="745" max="745" width="13.140625" style="4" customWidth="1"/>
    <col min="746" max="748" width="0" style="4" hidden="1" customWidth="1"/>
    <col min="749" max="749" width="15.140625" style="4" customWidth="1"/>
    <col min="750" max="996" width="8.85546875" style="4"/>
    <col min="997" max="997" width="7.5703125" style="4" customWidth="1"/>
    <col min="998" max="998" width="40.28515625" style="4" customWidth="1"/>
    <col min="999" max="999" width="14.28515625" style="4" customWidth="1"/>
    <col min="1000" max="1000" width="13.42578125" style="4" customWidth="1"/>
    <col min="1001" max="1001" width="13.140625" style="4" customWidth="1"/>
    <col min="1002" max="1004" width="0" style="4" hidden="1" customWidth="1"/>
    <col min="1005" max="1005" width="15.140625" style="4" customWidth="1"/>
    <col min="1006" max="1252" width="8.85546875" style="4"/>
    <col min="1253" max="1253" width="7.5703125" style="4" customWidth="1"/>
    <col min="1254" max="1254" width="40.28515625" style="4" customWidth="1"/>
    <col min="1255" max="1255" width="14.28515625" style="4" customWidth="1"/>
    <col min="1256" max="1256" width="13.42578125" style="4" customWidth="1"/>
    <col min="1257" max="1257" width="13.140625" style="4" customWidth="1"/>
    <col min="1258" max="1260" width="0" style="4" hidden="1" customWidth="1"/>
    <col min="1261" max="1261" width="15.140625" style="4" customWidth="1"/>
    <col min="1262" max="1508" width="8.85546875" style="4"/>
    <col min="1509" max="1509" width="7.5703125" style="4" customWidth="1"/>
    <col min="1510" max="1510" width="40.28515625" style="4" customWidth="1"/>
    <col min="1511" max="1511" width="14.28515625" style="4" customWidth="1"/>
    <col min="1512" max="1512" width="13.42578125" style="4" customWidth="1"/>
    <col min="1513" max="1513" width="13.140625" style="4" customWidth="1"/>
    <col min="1514" max="1516" width="0" style="4" hidden="1" customWidth="1"/>
    <col min="1517" max="1517" width="15.140625" style="4" customWidth="1"/>
    <col min="1518" max="1764" width="8.85546875" style="4"/>
    <col min="1765" max="1765" width="7.5703125" style="4" customWidth="1"/>
    <col min="1766" max="1766" width="40.28515625" style="4" customWidth="1"/>
    <col min="1767" max="1767" width="14.28515625" style="4" customWidth="1"/>
    <col min="1768" max="1768" width="13.42578125" style="4" customWidth="1"/>
    <col min="1769" max="1769" width="13.140625" style="4" customWidth="1"/>
    <col min="1770" max="1772" width="0" style="4" hidden="1" customWidth="1"/>
    <col min="1773" max="1773" width="15.140625" style="4" customWidth="1"/>
    <col min="1774" max="2020" width="8.85546875" style="4"/>
    <col min="2021" max="2021" width="7.5703125" style="4" customWidth="1"/>
    <col min="2022" max="2022" width="40.28515625" style="4" customWidth="1"/>
    <col min="2023" max="2023" width="14.28515625" style="4" customWidth="1"/>
    <col min="2024" max="2024" width="13.42578125" style="4" customWidth="1"/>
    <col min="2025" max="2025" width="13.140625" style="4" customWidth="1"/>
    <col min="2026" max="2028" width="0" style="4" hidden="1" customWidth="1"/>
    <col min="2029" max="2029" width="15.140625" style="4" customWidth="1"/>
    <col min="2030" max="2276" width="8.85546875" style="4"/>
    <col min="2277" max="2277" width="7.5703125" style="4" customWidth="1"/>
    <col min="2278" max="2278" width="40.28515625" style="4" customWidth="1"/>
    <col min="2279" max="2279" width="14.28515625" style="4" customWidth="1"/>
    <col min="2280" max="2280" width="13.42578125" style="4" customWidth="1"/>
    <col min="2281" max="2281" width="13.140625" style="4" customWidth="1"/>
    <col min="2282" max="2284" width="0" style="4" hidden="1" customWidth="1"/>
    <col min="2285" max="2285" width="15.140625" style="4" customWidth="1"/>
    <col min="2286" max="2532" width="8.85546875" style="4"/>
    <col min="2533" max="2533" width="7.5703125" style="4" customWidth="1"/>
    <col min="2534" max="2534" width="40.28515625" style="4" customWidth="1"/>
    <col min="2535" max="2535" width="14.28515625" style="4" customWidth="1"/>
    <col min="2536" max="2536" width="13.42578125" style="4" customWidth="1"/>
    <col min="2537" max="2537" width="13.140625" style="4" customWidth="1"/>
    <col min="2538" max="2540" width="0" style="4" hidden="1" customWidth="1"/>
    <col min="2541" max="2541" width="15.140625" style="4" customWidth="1"/>
    <col min="2542" max="2788" width="8.85546875" style="4"/>
    <col min="2789" max="2789" width="7.5703125" style="4" customWidth="1"/>
    <col min="2790" max="2790" width="40.28515625" style="4" customWidth="1"/>
    <col min="2791" max="2791" width="14.28515625" style="4" customWidth="1"/>
    <col min="2792" max="2792" width="13.42578125" style="4" customWidth="1"/>
    <col min="2793" max="2793" width="13.140625" style="4" customWidth="1"/>
    <col min="2794" max="2796" width="0" style="4" hidden="1" customWidth="1"/>
    <col min="2797" max="2797" width="15.140625" style="4" customWidth="1"/>
    <col min="2798" max="3044" width="8.85546875" style="4"/>
    <col min="3045" max="3045" width="7.5703125" style="4" customWidth="1"/>
    <col min="3046" max="3046" width="40.28515625" style="4" customWidth="1"/>
    <col min="3047" max="3047" width="14.28515625" style="4" customWidth="1"/>
    <col min="3048" max="3048" width="13.42578125" style="4" customWidth="1"/>
    <col min="3049" max="3049" width="13.140625" style="4" customWidth="1"/>
    <col min="3050" max="3052" width="0" style="4" hidden="1" customWidth="1"/>
    <col min="3053" max="3053" width="15.140625" style="4" customWidth="1"/>
    <col min="3054" max="3300" width="8.85546875" style="4"/>
    <col min="3301" max="3301" width="7.5703125" style="4" customWidth="1"/>
    <col min="3302" max="3302" width="40.28515625" style="4" customWidth="1"/>
    <col min="3303" max="3303" width="14.28515625" style="4" customWidth="1"/>
    <col min="3304" max="3304" width="13.42578125" style="4" customWidth="1"/>
    <col min="3305" max="3305" width="13.140625" style="4" customWidth="1"/>
    <col min="3306" max="3308" width="0" style="4" hidden="1" customWidth="1"/>
    <col min="3309" max="3309" width="15.140625" style="4" customWidth="1"/>
    <col min="3310" max="3556" width="8.85546875" style="4"/>
    <col min="3557" max="3557" width="7.5703125" style="4" customWidth="1"/>
    <col min="3558" max="3558" width="40.28515625" style="4" customWidth="1"/>
    <col min="3559" max="3559" width="14.28515625" style="4" customWidth="1"/>
    <col min="3560" max="3560" width="13.42578125" style="4" customWidth="1"/>
    <col min="3561" max="3561" width="13.140625" style="4" customWidth="1"/>
    <col min="3562" max="3564" width="0" style="4" hidden="1" customWidth="1"/>
    <col min="3565" max="3565" width="15.140625" style="4" customWidth="1"/>
    <col min="3566" max="3812" width="8.85546875" style="4"/>
    <col min="3813" max="3813" width="7.5703125" style="4" customWidth="1"/>
    <col min="3814" max="3814" width="40.28515625" style="4" customWidth="1"/>
    <col min="3815" max="3815" width="14.28515625" style="4" customWidth="1"/>
    <col min="3816" max="3816" width="13.42578125" style="4" customWidth="1"/>
    <col min="3817" max="3817" width="13.140625" style="4" customWidth="1"/>
    <col min="3818" max="3820" width="0" style="4" hidden="1" customWidth="1"/>
    <col min="3821" max="3821" width="15.140625" style="4" customWidth="1"/>
    <col min="3822" max="4068" width="8.85546875" style="4"/>
    <col min="4069" max="4069" width="7.5703125" style="4" customWidth="1"/>
    <col min="4070" max="4070" width="40.28515625" style="4" customWidth="1"/>
    <col min="4071" max="4071" width="14.28515625" style="4" customWidth="1"/>
    <col min="4072" max="4072" width="13.42578125" style="4" customWidth="1"/>
    <col min="4073" max="4073" width="13.140625" style="4" customWidth="1"/>
    <col min="4074" max="4076" width="0" style="4" hidden="1" customWidth="1"/>
    <col min="4077" max="4077" width="15.140625" style="4" customWidth="1"/>
    <col min="4078" max="4324" width="8.85546875" style="4"/>
    <col min="4325" max="4325" width="7.5703125" style="4" customWidth="1"/>
    <col min="4326" max="4326" width="40.28515625" style="4" customWidth="1"/>
    <col min="4327" max="4327" width="14.28515625" style="4" customWidth="1"/>
    <col min="4328" max="4328" width="13.42578125" style="4" customWidth="1"/>
    <col min="4329" max="4329" width="13.140625" style="4" customWidth="1"/>
    <col min="4330" max="4332" width="0" style="4" hidden="1" customWidth="1"/>
    <col min="4333" max="4333" width="15.140625" style="4" customWidth="1"/>
    <col min="4334" max="4580" width="8.85546875" style="4"/>
    <col min="4581" max="4581" width="7.5703125" style="4" customWidth="1"/>
    <col min="4582" max="4582" width="40.28515625" style="4" customWidth="1"/>
    <col min="4583" max="4583" width="14.28515625" style="4" customWidth="1"/>
    <col min="4584" max="4584" width="13.42578125" style="4" customWidth="1"/>
    <col min="4585" max="4585" width="13.140625" style="4" customWidth="1"/>
    <col min="4586" max="4588" width="0" style="4" hidden="1" customWidth="1"/>
    <col min="4589" max="4589" width="15.140625" style="4" customWidth="1"/>
    <col min="4590" max="4836" width="8.85546875" style="4"/>
    <col min="4837" max="4837" width="7.5703125" style="4" customWidth="1"/>
    <col min="4838" max="4838" width="40.28515625" style="4" customWidth="1"/>
    <col min="4839" max="4839" width="14.28515625" style="4" customWidth="1"/>
    <col min="4840" max="4840" width="13.42578125" style="4" customWidth="1"/>
    <col min="4841" max="4841" width="13.140625" style="4" customWidth="1"/>
    <col min="4842" max="4844" width="0" style="4" hidden="1" customWidth="1"/>
    <col min="4845" max="4845" width="15.140625" style="4" customWidth="1"/>
    <col min="4846" max="5092" width="8.85546875" style="4"/>
    <col min="5093" max="5093" width="7.5703125" style="4" customWidth="1"/>
    <col min="5094" max="5094" width="40.28515625" style="4" customWidth="1"/>
    <col min="5095" max="5095" width="14.28515625" style="4" customWidth="1"/>
    <col min="5096" max="5096" width="13.42578125" style="4" customWidth="1"/>
    <col min="5097" max="5097" width="13.140625" style="4" customWidth="1"/>
    <col min="5098" max="5100" width="0" style="4" hidden="1" customWidth="1"/>
    <col min="5101" max="5101" width="15.140625" style="4" customWidth="1"/>
    <col min="5102" max="5348" width="8.85546875" style="4"/>
    <col min="5349" max="5349" width="7.5703125" style="4" customWidth="1"/>
    <col min="5350" max="5350" width="40.28515625" style="4" customWidth="1"/>
    <col min="5351" max="5351" width="14.28515625" style="4" customWidth="1"/>
    <col min="5352" max="5352" width="13.42578125" style="4" customWidth="1"/>
    <col min="5353" max="5353" width="13.140625" style="4" customWidth="1"/>
    <col min="5354" max="5356" width="0" style="4" hidden="1" customWidth="1"/>
    <col min="5357" max="5357" width="15.140625" style="4" customWidth="1"/>
    <col min="5358" max="5604" width="8.85546875" style="4"/>
    <col min="5605" max="5605" width="7.5703125" style="4" customWidth="1"/>
    <col min="5606" max="5606" width="40.28515625" style="4" customWidth="1"/>
    <col min="5607" max="5607" width="14.28515625" style="4" customWidth="1"/>
    <col min="5608" max="5608" width="13.42578125" style="4" customWidth="1"/>
    <col min="5609" max="5609" width="13.140625" style="4" customWidth="1"/>
    <col min="5610" max="5612" width="0" style="4" hidden="1" customWidth="1"/>
    <col min="5613" max="5613" width="15.140625" style="4" customWidth="1"/>
    <col min="5614" max="5860" width="8.85546875" style="4"/>
    <col min="5861" max="5861" width="7.5703125" style="4" customWidth="1"/>
    <col min="5862" max="5862" width="40.28515625" style="4" customWidth="1"/>
    <col min="5863" max="5863" width="14.28515625" style="4" customWidth="1"/>
    <col min="5864" max="5864" width="13.42578125" style="4" customWidth="1"/>
    <col min="5865" max="5865" width="13.140625" style="4" customWidth="1"/>
    <col min="5866" max="5868" width="0" style="4" hidden="1" customWidth="1"/>
    <col min="5869" max="5869" width="15.140625" style="4" customWidth="1"/>
    <col min="5870" max="6116" width="8.85546875" style="4"/>
    <col min="6117" max="6117" width="7.5703125" style="4" customWidth="1"/>
    <col min="6118" max="6118" width="40.28515625" style="4" customWidth="1"/>
    <col min="6119" max="6119" width="14.28515625" style="4" customWidth="1"/>
    <col min="6120" max="6120" width="13.42578125" style="4" customWidth="1"/>
    <col min="6121" max="6121" width="13.140625" style="4" customWidth="1"/>
    <col min="6122" max="6124" width="0" style="4" hidden="1" customWidth="1"/>
    <col min="6125" max="6125" width="15.140625" style="4" customWidth="1"/>
    <col min="6126" max="6372" width="8.85546875" style="4"/>
    <col min="6373" max="6373" width="7.5703125" style="4" customWidth="1"/>
    <col min="6374" max="6374" width="40.28515625" style="4" customWidth="1"/>
    <col min="6375" max="6375" width="14.28515625" style="4" customWidth="1"/>
    <col min="6376" max="6376" width="13.42578125" style="4" customWidth="1"/>
    <col min="6377" max="6377" width="13.140625" style="4" customWidth="1"/>
    <col min="6378" max="6380" width="0" style="4" hidden="1" customWidth="1"/>
    <col min="6381" max="6381" width="15.140625" style="4" customWidth="1"/>
    <col min="6382" max="6628" width="8.85546875" style="4"/>
    <col min="6629" max="6629" width="7.5703125" style="4" customWidth="1"/>
    <col min="6630" max="6630" width="40.28515625" style="4" customWidth="1"/>
    <col min="6631" max="6631" width="14.28515625" style="4" customWidth="1"/>
    <col min="6632" max="6632" width="13.42578125" style="4" customWidth="1"/>
    <col min="6633" max="6633" width="13.140625" style="4" customWidth="1"/>
    <col min="6634" max="6636" width="0" style="4" hidden="1" customWidth="1"/>
    <col min="6637" max="6637" width="15.140625" style="4" customWidth="1"/>
    <col min="6638" max="6884" width="8.85546875" style="4"/>
    <col min="6885" max="6885" width="7.5703125" style="4" customWidth="1"/>
    <col min="6886" max="6886" width="40.28515625" style="4" customWidth="1"/>
    <col min="6887" max="6887" width="14.28515625" style="4" customWidth="1"/>
    <col min="6888" max="6888" width="13.42578125" style="4" customWidth="1"/>
    <col min="6889" max="6889" width="13.140625" style="4" customWidth="1"/>
    <col min="6890" max="6892" width="0" style="4" hidden="1" customWidth="1"/>
    <col min="6893" max="6893" width="15.140625" style="4" customWidth="1"/>
    <col min="6894" max="7140" width="8.85546875" style="4"/>
    <col min="7141" max="7141" width="7.5703125" style="4" customWidth="1"/>
    <col min="7142" max="7142" width="40.28515625" style="4" customWidth="1"/>
    <col min="7143" max="7143" width="14.28515625" style="4" customWidth="1"/>
    <col min="7144" max="7144" width="13.42578125" style="4" customWidth="1"/>
    <col min="7145" max="7145" width="13.140625" style="4" customWidth="1"/>
    <col min="7146" max="7148" width="0" style="4" hidden="1" customWidth="1"/>
    <col min="7149" max="7149" width="15.140625" style="4" customWidth="1"/>
    <col min="7150" max="7396" width="8.85546875" style="4"/>
    <col min="7397" max="7397" width="7.5703125" style="4" customWidth="1"/>
    <col min="7398" max="7398" width="40.28515625" style="4" customWidth="1"/>
    <col min="7399" max="7399" width="14.28515625" style="4" customWidth="1"/>
    <col min="7400" max="7400" width="13.42578125" style="4" customWidth="1"/>
    <col min="7401" max="7401" width="13.140625" style="4" customWidth="1"/>
    <col min="7402" max="7404" width="0" style="4" hidden="1" customWidth="1"/>
    <col min="7405" max="7405" width="15.140625" style="4" customWidth="1"/>
    <col min="7406" max="7652" width="8.85546875" style="4"/>
    <col min="7653" max="7653" width="7.5703125" style="4" customWidth="1"/>
    <col min="7654" max="7654" width="40.28515625" style="4" customWidth="1"/>
    <col min="7655" max="7655" width="14.28515625" style="4" customWidth="1"/>
    <col min="7656" max="7656" width="13.42578125" style="4" customWidth="1"/>
    <col min="7657" max="7657" width="13.140625" style="4" customWidth="1"/>
    <col min="7658" max="7660" width="0" style="4" hidden="1" customWidth="1"/>
    <col min="7661" max="7661" width="15.140625" style="4" customWidth="1"/>
    <col min="7662" max="7908" width="8.85546875" style="4"/>
    <col min="7909" max="7909" width="7.5703125" style="4" customWidth="1"/>
    <col min="7910" max="7910" width="40.28515625" style="4" customWidth="1"/>
    <col min="7911" max="7911" width="14.28515625" style="4" customWidth="1"/>
    <col min="7912" max="7912" width="13.42578125" style="4" customWidth="1"/>
    <col min="7913" max="7913" width="13.140625" style="4" customWidth="1"/>
    <col min="7914" max="7916" width="0" style="4" hidden="1" customWidth="1"/>
    <col min="7917" max="7917" width="15.140625" style="4" customWidth="1"/>
    <col min="7918" max="8164" width="8.85546875" style="4"/>
    <col min="8165" max="8165" width="7.5703125" style="4" customWidth="1"/>
    <col min="8166" max="8166" width="40.28515625" style="4" customWidth="1"/>
    <col min="8167" max="8167" width="14.28515625" style="4" customWidth="1"/>
    <col min="8168" max="8168" width="13.42578125" style="4" customWidth="1"/>
    <col min="8169" max="8169" width="13.140625" style="4" customWidth="1"/>
    <col min="8170" max="8172" width="0" style="4" hidden="1" customWidth="1"/>
    <col min="8173" max="8173" width="15.140625" style="4" customWidth="1"/>
    <col min="8174" max="8420" width="8.85546875" style="4"/>
    <col min="8421" max="8421" width="7.5703125" style="4" customWidth="1"/>
    <col min="8422" max="8422" width="40.28515625" style="4" customWidth="1"/>
    <col min="8423" max="8423" width="14.28515625" style="4" customWidth="1"/>
    <col min="8424" max="8424" width="13.42578125" style="4" customWidth="1"/>
    <col min="8425" max="8425" width="13.140625" style="4" customWidth="1"/>
    <col min="8426" max="8428" width="0" style="4" hidden="1" customWidth="1"/>
    <col min="8429" max="8429" width="15.140625" style="4" customWidth="1"/>
    <col min="8430" max="8676" width="8.85546875" style="4"/>
    <col min="8677" max="8677" width="7.5703125" style="4" customWidth="1"/>
    <col min="8678" max="8678" width="40.28515625" style="4" customWidth="1"/>
    <col min="8679" max="8679" width="14.28515625" style="4" customWidth="1"/>
    <col min="8680" max="8680" width="13.42578125" style="4" customWidth="1"/>
    <col min="8681" max="8681" width="13.140625" style="4" customWidth="1"/>
    <col min="8682" max="8684" width="0" style="4" hidden="1" customWidth="1"/>
    <col min="8685" max="8685" width="15.140625" style="4" customWidth="1"/>
    <col min="8686" max="8932" width="8.85546875" style="4"/>
    <col min="8933" max="8933" width="7.5703125" style="4" customWidth="1"/>
    <col min="8934" max="8934" width="40.28515625" style="4" customWidth="1"/>
    <col min="8935" max="8935" width="14.28515625" style="4" customWidth="1"/>
    <col min="8936" max="8936" width="13.42578125" style="4" customWidth="1"/>
    <col min="8937" max="8937" width="13.140625" style="4" customWidth="1"/>
    <col min="8938" max="8940" width="0" style="4" hidden="1" customWidth="1"/>
    <col min="8941" max="8941" width="15.140625" style="4" customWidth="1"/>
    <col min="8942" max="9188" width="8.85546875" style="4"/>
    <col min="9189" max="9189" width="7.5703125" style="4" customWidth="1"/>
    <col min="9190" max="9190" width="40.28515625" style="4" customWidth="1"/>
    <col min="9191" max="9191" width="14.28515625" style="4" customWidth="1"/>
    <col min="9192" max="9192" width="13.42578125" style="4" customWidth="1"/>
    <col min="9193" max="9193" width="13.140625" style="4" customWidth="1"/>
    <col min="9194" max="9196" width="0" style="4" hidden="1" customWidth="1"/>
    <col min="9197" max="9197" width="15.140625" style="4" customWidth="1"/>
    <col min="9198" max="9444" width="8.85546875" style="4"/>
    <col min="9445" max="9445" width="7.5703125" style="4" customWidth="1"/>
    <col min="9446" max="9446" width="40.28515625" style="4" customWidth="1"/>
    <col min="9447" max="9447" width="14.28515625" style="4" customWidth="1"/>
    <col min="9448" max="9448" width="13.42578125" style="4" customWidth="1"/>
    <col min="9449" max="9449" width="13.140625" style="4" customWidth="1"/>
    <col min="9450" max="9452" width="0" style="4" hidden="1" customWidth="1"/>
    <col min="9453" max="9453" width="15.140625" style="4" customWidth="1"/>
    <col min="9454" max="9700" width="8.85546875" style="4"/>
    <col min="9701" max="9701" width="7.5703125" style="4" customWidth="1"/>
    <col min="9702" max="9702" width="40.28515625" style="4" customWidth="1"/>
    <col min="9703" max="9703" width="14.28515625" style="4" customWidth="1"/>
    <col min="9704" max="9704" width="13.42578125" style="4" customWidth="1"/>
    <col min="9705" max="9705" width="13.140625" style="4" customWidth="1"/>
    <col min="9706" max="9708" width="0" style="4" hidden="1" customWidth="1"/>
    <col min="9709" max="9709" width="15.140625" style="4" customWidth="1"/>
    <col min="9710" max="9956" width="8.85546875" style="4"/>
    <col min="9957" max="9957" width="7.5703125" style="4" customWidth="1"/>
    <col min="9958" max="9958" width="40.28515625" style="4" customWidth="1"/>
    <col min="9959" max="9959" width="14.28515625" style="4" customWidth="1"/>
    <col min="9960" max="9960" width="13.42578125" style="4" customWidth="1"/>
    <col min="9961" max="9961" width="13.140625" style="4" customWidth="1"/>
    <col min="9962" max="9964" width="0" style="4" hidden="1" customWidth="1"/>
    <col min="9965" max="9965" width="15.140625" style="4" customWidth="1"/>
    <col min="9966" max="10212" width="8.85546875" style="4"/>
    <col min="10213" max="10213" width="7.5703125" style="4" customWidth="1"/>
    <col min="10214" max="10214" width="40.28515625" style="4" customWidth="1"/>
    <col min="10215" max="10215" width="14.28515625" style="4" customWidth="1"/>
    <col min="10216" max="10216" width="13.42578125" style="4" customWidth="1"/>
    <col min="10217" max="10217" width="13.140625" style="4" customWidth="1"/>
    <col min="10218" max="10220" width="0" style="4" hidden="1" customWidth="1"/>
    <col min="10221" max="10221" width="15.140625" style="4" customWidth="1"/>
    <col min="10222" max="10468" width="8.85546875" style="4"/>
    <col min="10469" max="10469" width="7.5703125" style="4" customWidth="1"/>
    <col min="10470" max="10470" width="40.28515625" style="4" customWidth="1"/>
    <col min="10471" max="10471" width="14.28515625" style="4" customWidth="1"/>
    <col min="10472" max="10472" width="13.42578125" style="4" customWidth="1"/>
    <col min="10473" max="10473" width="13.140625" style="4" customWidth="1"/>
    <col min="10474" max="10476" width="0" style="4" hidden="1" customWidth="1"/>
    <col min="10477" max="10477" width="15.140625" style="4" customWidth="1"/>
    <col min="10478" max="10724" width="8.85546875" style="4"/>
    <col min="10725" max="10725" width="7.5703125" style="4" customWidth="1"/>
    <col min="10726" max="10726" width="40.28515625" style="4" customWidth="1"/>
    <col min="10727" max="10727" width="14.28515625" style="4" customWidth="1"/>
    <col min="10728" max="10728" width="13.42578125" style="4" customWidth="1"/>
    <col min="10729" max="10729" width="13.140625" style="4" customWidth="1"/>
    <col min="10730" max="10732" width="0" style="4" hidden="1" customWidth="1"/>
    <col min="10733" max="10733" width="15.140625" style="4" customWidth="1"/>
    <col min="10734" max="10980" width="8.85546875" style="4"/>
    <col min="10981" max="10981" width="7.5703125" style="4" customWidth="1"/>
    <col min="10982" max="10982" width="40.28515625" style="4" customWidth="1"/>
    <col min="10983" max="10983" width="14.28515625" style="4" customWidth="1"/>
    <col min="10984" max="10984" width="13.42578125" style="4" customWidth="1"/>
    <col min="10985" max="10985" width="13.140625" style="4" customWidth="1"/>
    <col min="10986" max="10988" width="0" style="4" hidden="1" customWidth="1"/>
    <col min="10989" max="10989" width="15.140625" style="4" customWidth="1"/>
    <col min="10990" max="11236" width="8.85546875" style="4"/>
    <col min="11237" max="11237" width="7.5703125" style="4" customWidth="1"/>
    <col min="11238" max="11238" width="40.28515625" style="4" customWidth="1"/>
    <col min="11239" max="11239" width="14.28515625" style="4" customWidth="1"/>
    <col min="11240" max="11240" width="13.42578125" style="4" customWidth="1"/>
    <col min="11241" max="11241" width="13.140625" style="4" customWidth="1"/>
    <col min="11242" max="11244" width="0" style="4" hidden="1" customWidth="1"/>
    <col min="11245" max="11245" width="15.140625" style="4" customWidth="1"/>
    <col min="11246" max="11492" width="8.85546875" style="4"/>
    <col min="11493" max="11493" width="7.5703125" style="4" customWidth="1"/>
    <col min="11494" max="11494" width="40.28515625" style="4" customWidth="1"/>
    <col min="11495" max="11495" width="14.28515625" style="4" customWidth="1"/>
    <col min="11496" max="11496" width="13.42578125" style="4" customWidth="1"/>
    <col min="11497" max="11497" width="13.140625" style="4" customWidth="1"/>
    <col min="11498" max="11500" width="0" style="4" hidden="1" customWidth="1"/>
    <col min="11501" max="11501" width="15.140625" style="4" customWidth="1"/>
    <col min="11502" max="11748" width="8.85546875" style="4"/>
    <col min="11749" max="11749" width="7.5703125" style="4" customWidth="1"/>
    <col min="11750" max="11750" width="40.28515625" style="4" customWidth="1"/>
    <col min="11751" max="11751" width="14.28515625" style="4" customWidth="1"/>
    <col min="11752" max="11752" width="13.42578125" style="4" customWidth="1"/>
    <col min="11753" max="11753" width="13.140625" style="4" customWidth="1"/>
    <col min="11754" max="11756" width="0" style="4" hidden="1" customWidth="1"/>
    <col min="11757" max="11757" width="15.140625" style="4" customWidth="1"/>
    <col min="11758" max="12004" width="8.85546875" style="4"/>
    <col min="12005" max="12005" width="7.5703125" style="4" customWidth="1"/>
    <col min="12006" max="12006" width="40.28515625" style="4" customWidth="1"/>
    <col min="12007" max="12007" width="14.28515625" style="4" customWidth="1"/>
    <col min="12008" max="12008" width="13.42578125" style="4" customWidth="1"/>
    <col min="12009" max="12009" width="13.140625" style="4" customWidth="1"/>
    <col min="12010" max="12012" width="0" style="4" hidden="1" customWidth="1"/>
    <col min="12013" max="12013" width="15.140625" style="4" customWidth="1"/>
    <col min="12014" max="12260" width="8.85546875" style="4"/>
    <col min="12261" max="12261" width="7.5703125" style="4" customWidth="1"/>
    <col min="12262" max="12262" width="40.28515625" style="4" customWidth="1"/>
    <col min="12263" max="12263" width="14.28515625" style="4" customWidth="1"/>
    <col min="12264" max="12264" width="13.42578125" style="4" customWidth="1"/>
    <col min="12265" max="12265" width="13.140625" style="4" customWidth="1"/>
    <col min="12266" max="12268" width="0" style="4" hidden="1" customWidth="1"/>
    <col min="12269" max="12269" width="15.140625" style="4" customWidth="1"/>
    <col min="12270" max="12516" width="8.85546875" style="4"/>
    <col min="12517" max="12517" width="7.5703125" style="4" customWidth="1"/>
    <col min="12518" max="12518" width="40.28515625" style="4" customWidth="1"/>
    <col min="12519" max="12519" width="14.28515625" style="4" customWidth="1"/>
    <col min="12520" max="12520" width="13.42578125" style="4" customWidth="1"/>
    <col min="12521" max="12521" width="13.140625" style="4" customWidth="1"/>
    <col min="12522" max="12524" width="0" style="4" hidden="1" customWidth="1"/>
    <col min="12525" max="12525" width="15.140625" style="4" customWidth="1"/>
    <col min="12526" max="12772" width="8.85546875" style="4"/>
    <col min="12773" max="12773" width="7.5703125" style="4" customWidth="1"/>
    <col min="12774" max="12774" width="40.28515625" style="4" customWidth="1"/>
    <col min="12775" max="12775" width="14.28515625" style="4" customWidth="1"/>
    <col min="12776" max="12776" width="13.42578125" style="4" customWidth="1"/>
    <col min="12777" max="12777" width="13.140625" style="4" customWidth="1"/>
    <col min="12778" max="12780" width="0" style="4" hidden="1" customWidth="1"/>
    <col min="12781" max="12781" width="15.140625" style="4" customWidth="1"/>
    <col min="12782" max="13028" width="8.85546875" style="4"/>
    <col min="13029" max="13029" width="7.5703125" style="4" customWidth="1"/>
    <col min="13030" max="13030" width="40.28515625" style="4" customWidth="1"/>
    <col min="13031" max="13031" width="14.28515625" style="4" customWidth="1"/>
    <col min="13032" max="13032" width="13.42578125" style="4" customWidth="1"/>
    <col min="13033" max="13033" width="13.140625" style="4" customWidth="1"/>
    <col min="13034" max="13036" width="0" style="4" hidden="1" customWidth="1"/>
    <col min="13037" max="13037" width="15.140625" style="4" customWidth="1"/>
    <col min="13038" max="13284" width="8.85546875" style="4"/>
    <col min="13285" max="13285" width="7.5703125" style="4" customWidth="1"/>
    <col min="13286" max="13286" width="40.28515625" style="4" customWidth="1"/>
    <col min="13287" max="13287" width="14.28515625" style="4" customWidth="1"/>
    <col min="13288" max="13288" width="13.42578125" style="4" customWidth="1"/>
    <col min="13289" max="13289" width="13.140625" style="4" customWidth="1"/>
    <col min="13290" max="13292" width="0" style="4" hidden="1" customWidth="1"/>
    <col min="13293" max="13293" width="15.140625" style="4" customWidth="1"/>
    <col min="13294" max="13540" width="8.85546875" style="4"/>
    <col min="13541" max="13541" width="7.5703125" style="4" customWidth="1"/>
    <col min="13542" max="13542" width="40.28515625" style="4" customWidth="1"/>
    <col min="13543" max="13543" width="14.28515625" style="4" customWidth="1"/>
    <col min="13544" max="13544" width="13.42578125" style="4" customWidth="1"/>
    <col min="13545" max="13545" width="13.140625" style="4" customWidth="1"/>
    <col min="13546" max="13548" width="0" style="4" hidden="1" customWidth="1"/>
    <col min="13549" max="13549" width="15.140625" style="4" customWidth="1"/>
    <col min="13550" max="13796" width="8.85546875" style="4"/>
    <col min="13797" max="13797" width="7.5703125" style="4" customWidth="1"/>
    <col min="13798" max="13798" width="40.28515625" style="4" customWidth="1"/>
    <col min="13799" max="13799" width="14.28515625" style="4" customWidth="1"/>
    <col min="13800" max="13800" width="13.42578125" style="4" customWidth="1"/>
    <col min="13801" max="13801" width="13.140625" style="4" customWidth="1"/>
    <col min="13802" max="13804" width="0" style="4" hidden="1" customWidth="1"/>
    <col min="13805" max="13805" width="15.140625" style="4" customWidth="1"/>
    <col min="13806" max="14052" width="8.85546875" style="4"/>
    <col min="14053" max="14053" width="7.5703125" style="4" customWidth="1"/>
    <col min="14054" max="14054" width="40.28515625" style="4" customWidth="1"/>
    <col min="14055" max="14055" width="14.28515625" style="4" customWidth="1"/>
    <col min="14056" max="14056" width="13.42578125" style="4" customWidth="1"/>
    <col min="14057" max="14057" width="13.140625" style="4" customWidth="1"/>
    <col min="14058" max="14060" width="0" style="4" hidden="1" customWidth="1"/>
    <col min="14061" max="14061" width="15.140625" style="4" customWidth="1"/>
    <col min="14062" max="14308" width="8.85546875" style="4"/>
    <col min="14309" max="14309" width="7.5703125" style="4" customWidth="1"/>
    <col min="14310" max="14310" width="40.28515625" style="4" customWidth="1"/>
    <col min="14311" max="14311" width="14.28515625" style="4" customWidth="1"/>
    <col min="14312" max="14312" width="13.42578125" style="4" customWidth="1"/>
    <col min="14313" max="14313" width="13.140625" style="4" customWidth="1"/>
    <col min="14314" max="14316" width="0" style="4" hidden="1" customWidth="1"/>
    <col min="14317" max="14317" width="15.140625" style="4" customWidth="1"/>
    <col min="14318" max="14564" width="8.85546875" style="4"/>
    <col min="14565" max="14565" width="7.5703125" style="4" customWidth="1"/>
    <col min="14566" max="14566" width="40.28515625" style="4" customWidth="1"/>
    <col min="14567" max="14567" width="14.28515625" style="4" customWidth="1"/>
    <col min="14568" max="14568" width="13.42578125" style="4" customWidth="1"/>
    <col min="14569" max="14569" width="13.140625" style="4" customWidth="1"/>
    <col min="14570" max="14572" width="0" style="4" hidden="1" customWidth="1"/>
    <col min="14573" max="14573" width="15.140625" style="4" customWidth="1"/>
    <col min="14574" max="14820" width="8.85546875" style="4"/>
    <col min="14821" max="14821" width="7.5703125" style="4" customWidth="1"/>
    <col min="14822" max="14822" width="40.28515625" style="4" customWidth="1"/>
    <col min="14823" max="14823" width="14.28515625" style="4" customWidth="1"/>
    <col min="14824" max="14824" width="13.42578125" style="4" customWidth="1"/>
    <col min="14825" max="14825" width="13.140625" style="4" customWidth="1"/>
    <col min="14826" max="14828" width="0" style="4" hidden="1" customWidth="1"/>
    <col min="14829" max="14829" width="15.140625" style="4" customWidth="1"/>
    <col min="14830" max="15076" width="8.85546875" style="4"/>
    <col min="15077" max="15077" width="7.5703125" style="4" customWidth="1"/>
    <col min="15078" max="15078" width="40.28515625" style="4" customWidth="1"/>
    <col min="15079" max="15079" width="14.28515625" style="4" customWidth="1"/>
    <col min="15080" max="15080" width="13.42578125" style="4" customWidth="1"/>
    <col min="15081" max="15081" width="13.140625" style="4" customWidth="1"/>
    <col min="15082" max="15084" width="0" style="4" hidden="1" customWidth="1"/>
    <col min="15085" max="15085" width="15.140625" style="4" customWidth="1"/>
    <col min="15086" max="15332" width="8.85546875" style="4"/>
    <col min="15333" max="15333" width="7.5703125" style="4" customWidth="1"/>
    <col min="15334" max="15334" width="40.28515625" style="4" customWidth="1"/>
    <col min="15335" max="15335" width="14.28515625" style="4" customWidth="1"/>
    <col min="15336" max="15336" width="13.42578125" style="4" customWidth="1"/>
    <col min="15337" max="15337" width="13.140625" style="4" customWidth="1"/>
    <col min="15338" max="15340" width="0" style="4" hidden="1" customWidth="1"/>
    <col min="15341" max="15341" width="15.140625" style="4" customWidth="1"/>
    <col min="15342" max="15588" width="8.85546875" style="4"/>
    <col min="15589" max="15589" width="7.5703125" style="4" customWidth="1"/>
    <col min="15590" max="15590" width="40.28515625" style="4" customWidth="1"/>
    <col min="15591" max="15591" width="14.28515625" style="4" customWidth="1"/>
    <col min="15592" max="15592" width="13.42578125" style="4" customWidth="1"/>
    <col min="15593" max="15593" width="13.140625" style="4" customWidth="1"/>
    <col min="15594" max="15596" width="0" style="4" hidden="1" customWidth="1"/>
    <col min="15597" max="15597" width="15.140625" style="4" customWidth="1"/>
    <col min="15598" max="15844" width="8.85546875" style="4"/>
    <col min="15845" max="15845" width="7.5703125" style="4" customWidth="1"/>
    <col min="15846" max="15846" width="40.28515625" style="4" customWidth="1"/>
    <col min="15847" max="15847" width="14.28515625" style="4" customWidth="1"/>
    <col min="15848" max="15848" width="13.42578125" style="4" customWidth="1"/>
    <col min="15849" max="15849" width="13.140625" style="4" customWidth="1"/>
    <col min="15850" max="15852" width="0" style="4" hidden="1" customWidth="1"/>
    <col min="15853" max="15853" width="15.140625" style="4" customWidth="1"/>
    <col min="15854" max="16100" width="8.85546875" style="4"/>
    <col min="16101" max="16101" width="7.5703125" style="4" customWidth="1"/>
    <col min="16102" max="16102" width="40.28515625" style="4" customWidth="1"/>
    <col min="16103" max="16103" width="14.28515625" style="4" customWidth="1"/>
    <col min="16104" max="16104" width="13.42578125" style="4" customWidth="1"/>
    <col min="16105" max="16105" width="13.140625" style="4" customWidth="1"/>
    <col min="16106" max="16108" width="0" style="4" hidden="1" customWidth="1"/>
    <col min="16109" max="16109" width="15.140625" style="4" customWidth="1"/>
    <col min="16110" max="16368" width="8.85546875" style="4"/>
    <col min="16369" max="16384" width="9.140625" style="4" customWidth="1"/>
  </cols>
  <sheetData>
    <row r="1" spans="1:13">
      <c r="A1" s="1"/>
      <c r="E1" s="1"/>
      <c r="G1" s="1" t="s">
        <v>728</v>
      </c>
    </row>
    <row r="2" spans="1:13">
      <c r="A2" s="1"/>
      <c r="E2" s="1"/>
      <c r="G2" s="1" t="s">
        <v>844</v>
      </c>
    </row>
    <row r="3" spans="1:13" s="8" customFormat="1">
      <c r="A3" s="1"/>
      <c r="E3" s="1"/>
      <c r="G3" s="1" t="s">
        <v>13</v>
      </c>
    </row>
    <row r="4" spans="1:13" s="8" customFormat="1" ht="12"/>
    <row r="5" spans="1:13" s="8" customFormat="1" ht="14.45" customHeight="1">
      <c r="A5" s="325" t="s">
        <v>729</v>
      </c>
      <c r="B5" s="325"/>
      <c r="C5" s="325"/>
      <c r="D5" s="325"/>
      <c r="E5" s="325"/>
      <c r="F5" s="325"/>
      <c r="G5" s="325"/>
    </row>
    <row r="6" spans="1:13" s="8" customFormat="1" ht="14.25">
      <c r="A6" s="325" t="s">
        <v>730</v>
      </c>
      <c r="B6" s="325"/>
      <c r="C6" s="325"/>
      <c r="D6" s="325"/>
      <c r="E6" s="325"/>
      <c r="F6" s="325"/>
      <c r="G6" s="325"/>
    </row>
    <row r="7" spans="1:13" s="8" customFormat="1" ht="14.25">
      <c r="A7" s="325" t="s">
        <v>731</v>
      </c>
      <c r="B7" s="325"/>
      <c r="C7" s="325"/>
      <c r="D7" s="325"/>
      <c r="E7" s="325"/>
      <c r="F7" s="325"/>
      <c r="G7" s="325"/>
    </row>
    <row r="8" spans="1:13" s="8" customFormat="1" ht="12">
      <c r="A8" s="9"/>
      <c r="B8" s="9"/>
    </row>
    <row r="9" spans="1:13" ht="46.9" customHeight="1">
      <c r="A9" s="60" t="s">
        <v>3</v>
      </c>
      <c r="B9" s="100" t="s">
        <v>670</v>
      </c>
      <c r="C9" s="60" t="s">
        <v>733</v>
      </c>
      <c r="D9" s="60" t="s">
        <v>734</v>
      </c>
      <c r="E9" s="60" t="s">
        <v>735</v>
      </c>
      <c r="F9" s="60" t="s">
        <v>811</v>
      </c>
      <c r="G9" s="60" t="s">
        <v>735</v>
      </c>
    </row>
    <row r="10" spans="1:13" ht="13.15" customHeight="1">
      <c r="A10" s="11">
        <v>1</v>
      </c>
      <c r="B10" s="11">
        <v>2</v>
      </c>
      <c r="C10" s="11">
        <v>3</v>
      </c>
      <c r="D10" s="11">
        <v>4</v>
      </c>
      <c r="E10" s="11" t="s">
        <v>568</v>
      </c>
      <c r="F10" s="11">
        <v>6</v>
      </c>
      <c r="G10" s="11" t="s">
        <v>819</v>
      </c>
    </row>
    <row r="11" spans="1:13" ht="13.15" customHeight="1">
      <c r="A11" s="102" t="s">
        <v>4</v>
      </c>
      <c r="B11" s="102"/>
      <c r="C11" s="103">
        <v>553434</v>
      </c>
      <c r="D11" s="103">
        <v>276717</v>
      </c>
      <c r="E11" s="103">
        <v>830151</v>
      </c>
      <c r="F11" s="103">
        <f>SUM(F12:F56)</f>
        <v>8683</v>
      </c>
      <c r="G11" s="103">
        <f t="shared" ref="G11:G56" si="0">E11+F11</f>
        <v>838834</v>
      </c>
      <c r="I11" s="14"/>
    </row>
    <row r="12" spans="1:13">
      <c r="A12" s="181">
        <v>1</v>
      </c>
      <c r="B12" s="105" t="s">
        <v>691</v>
      </c>
      <c r="C12" s="106">
        <v>5362</v>
      </c>
      <c r="D12" s="107">
        <v>0</v>
      </c>
      <c r="E12" s="108">
        <v>5362</v>
      </c>
      <c r="F12" s="107">
        <v>2521</v>
      </c>
      <c r="G12" s="108">
        <f t="shared" si="0"/>
        <v>7883</v>
      </c>
      <c r="K12" s="186"/>
      <c r="M12" s="186"/>
    </row>
    <row r="13" spans="1:13">
      <c r="A13" s="182">
        <v>2</v>
      </c>
      <c r="B13" s="110" t="s">
        <v>672</v>
      </c>
      <c r="C13" s="107">
        <v>6256</v>
      </c>
      <c r="D13" s="107">
        <v>0</v>
      </c>
      <c r="E13" s="111">
        <v>6256</v>
      </c>
      <c r="F13" s="107">
        <v>2515</v>
      </c>
      <c r="G13" s="111">
        <f t="shared" si="0"/>
        <v>8771</v>
      </c>
      <c r="K13" s="186"/>
      <c r="M13" s="186"/>
    </row>
    <row r="14" spans="1:13">
      <c r="A14" s="182">
        <v>3</v>
      </c>
      <c r="B14" s="110" t="s">
        <v>820</v>
      </c>
      <c r="C14" s="107">
        <v>16086</v>
      </c>
      <c r="D14" s="107">
        <v>0</v>
      </c>
      <c r="E14" s="111">
        <v>16086</v>
      </c>
      <c r="F14" s="107">
        <v>7162</v>
      </c>
      <c r="G14" s="111">
        <f t="shared" si="0"/>
        <v>23248</v>
      </c>
      <c r="K14" s="186"/>
      <c r="M14" s="186"/>
    </row>
    <row r="15" spans="1:13">
      <c r="A15" s="182">
        <v>4</v>
      </c>
      <c r="B15" s="110" t="s">
        <v>673</v>
      </c>
      <c r="C15" s="107">
        <v>25469</v>
      </c>
      <c r="D15" s="107">
        <v>0</v>
      </c>
      <c r="E15" s="111">
        <v>25469</v>
      </c>
      <c r="F15" s="107">
        <v>10456</v>
      </c>
      <c r="G15" s="111">
        <f t="shared" si="0"/>
        <v>35925</v>
      </c>
      <c r="K15" s="186"/>
      <c r="L15" s="186"/>
      <c r="M15" s="186"/>
    </row>
    <row r="16" spans="1:13">
      <c r="A16" s="182">
        <v>5</v>
      </c>
      <c r="B16" s="110" t="s">
        <v>674</v>
      </c>
      <c r="C16" s="107">
        <v>16980</v>
      </c>
      <c r="D16" s="107">
        <v>0</v>
      </c>
      <c r="E16" s="111">
        <v>16980</v>
      </c>
      <c r="F16" s="107">
        <v>7749</v>
      </c>
      <c r="G16" s="111">
        <f t="shared" si="0"/>
        <v>24729</v>
      </c>
      <c r="K16" s="186"/>
      <c r="L16" s="186"/>
      <c r="M16" s="186"/>
    </row>
    <row r="17" spans="1:13">
      <c r="A17" s="182">
        <v>6</v>
      </c>
      <c r="B17" s="110" t="s">
        <v>690</v>
      </c>
      <c r="C17" s="107">
        <v>17426</v>
      </c>
      <c r="D17" s="107">
        <v>0</v>
      </c>
      <c r="E17" s="111">
        <v>17426</v>
      </c>
      <c r="F17" s="107">
        <v>12198</v>
      </c>
      <c r="G17" s="111">
        <f t="shared" si="0"/>
        <v>29624</v>
      </c>
      <c r="K17" s="186"/>
      <c r="L17" s="186"/>
      <c r="M17" s="186"/>
    </row>
    <row r="18" spans="1:13">
      <c r="A18" s="182">
        <v>7</v>
      </c>
      <c r="B18" s="110" t="s">
        <v>736</v>
      </c>
      <c r="C18" s="107">
        <v>11171</v>
      </c>
      <c r="D18" s="107">
        <v>0</v>
      </c>
      <c r="E18" s="111">
        <v>11171</v>
      </c>
      <c r="F18" s="107">
        <v>5617</v>
      </c>
      <c r="G18" s="111">
        <f t="shared" si="0"/>
        <v>16788</v>
      </c>
      <c r="K18" s="186"/>
      <c r="M18" s="186"/>
    </row>
    <row r="19" spans="1:13">
      <c r="A19" s="182">
        <v>8</v>
      </c>
      <c r="B19" s="110" t="s">
        <v>675</v>
      </c>
      <c r="C19" s="107">
        <v>21894</v>
      </c>
      <c r="D19" s="107">
        <v>0</v>
      </c>
      <c r="E19" s="111">
        <v>21894</v>
      </c>
      <c r="F19" s="107">
        <v>9683</v>
      </c>
      <c r="G19" s="111">
        <f t="shared" si="0"/>
        <v>31577</v>
      </c>
      <c r="K19" s="186"/>
      <c r="M19" s="186"/>
    </row>
    <row r="20" spans="1:13">
      <c r="A20" s="182">
        <v>9</v>
      </c>
      <c r="B20" s="110" t="s">
        <v>821</v>
      </c>
      <c r="C20" s="107">
        <v>23458</v>
      </c>
      <c r="D20" s="107">
        <v>0</v>
      </c>
      <c r="E20" s="111">
        <v>23458</v>
      </c>
      <c r="F20" s="107">
        <v>12582</v>
      </c>
      <c r="G20" s="111">
        <f t="shared" si="0"/>
        <v>36040</v>
      </c>
      <c r="K20" s="186"/>
      <c r="M20" s="186"/>
    </row>
    <row r="21" spans="1:13">
      <c r="A21" s="182">
        <v>10</v>
      </c>
      <c r="B21" s="110" t="s">
        <v>737</v>
      </c>
      <c r="C21" s="107">
        <v>894</v>
      </c>
      <c r="D21" s="107">
        <v>0</v>
      </c>
      <c r="E21" s="111">
        <v>894</v>
      </c>
      <c r="F21" s="107">
        <v>389</v>
      </c>
      <c r="G21" s="111">
        <f t="shared" si="0"/>
        <v>1283</v>
      </c>
    </row>
    <row r="22" spans="1:13">
      <c r="A22" s="183">
        <v>11</v>
      </c>
      <c r="B22" s="112" t="s">
        <v>676</v>
      </c>
      <c r="C22" s="107">
        <v>18320</v>
      </c>
      <c r="D22" s="107">
        <v>0</v>
      </c>
      <c r="E22" s="111">
        <v>18320</v>
      </c>
      <c r="F22" s="107">
        <v>8324</v>
      </c>
      <c r="G22" s="111">
        <f t="shared" si="0"/>
        <v>26644</v>
      </c>
      <c r="K22" s="186"/>
      <c r="L22" s="186"/>
      <c r="M22" s="186"/>
    </row>
    <row r="23" spans="1:13">
      <c r="A23" s="184">
        <v>12</v>
      </c>
      <c r="B23" s="114" t="s">
        <v>677</v>
      </c>
      <c r="C23" s="107">
        <v>15192</v>
      </c>
      <c r="D23" s="107">
        <v>0</v>
      </c>
      <c r="E23" s="111">
        <v>15192</v>
      </c>
      <c r="F23" s="107">
        <v>6198</v>
      </c>
      <c r="G23" s="111">
        <f t="shared" si="0"/>
        <v>21390</v>
      </c>
      <c r="K23" s="186"/>
      <c r="L23" s="186"/>
      <c r="M23" s="186"/>
    </row>
    <row r="24" spans="1:13">
      <c r="A24" s="183">
        <v>13</v>
      </c>
      <c r="B24" s="112" t="s">
        <v>678</v>
      </c>
      <c r="C24" s="107">
        <v>7149</v>
      </c>
      <c r="D24" s="107">
        <v>0</v>
      </c>
      <c r="E24" s="111">
        <v>7149</v>
      </c>
      <c r="F24" s="107">
        <v>3294</v>
      </c>
      <c r="G24" s="111">
        <f t="shared" si="0"/>
        <v>10443</v>
      </c>
      <c r="K24" s="186"/>
      <c r="M24" s="186"/>
    </row>
    <row r="25" spans="1:13">
      <c r="A25" s="183">
        <v>14</v>
      </c>
      <c r="B25" s="112" t="s">
        <v>679</v>
      </c>
      <c r="C25" s="107">
        <v>15639</v>
      </c>
      <c r="D25" s="107">
        <v>0</v>
      </c>
      <c r="E25" s="111">
        <v>15639</v>
      </c>
      <c r="F25" s="107">
        <v>6198</v>
      </c>
      <c r="G25" s="111">
        <f t="shared" si="0"/>
        <v>21837</v>
      </c>
      <c r="K25" s="186"/>
      <c r="L25" s="186"/>
      <c r="M25" s="186"/>
    </row>
    <row r="26" spans="1:13">
      <c r="A26" s="183">
        <v>15</v>
      </c>
      <c r="B26" s="112" t="s">
        <v>680</v>
      </c>
      <c r="C26" s="107">
        <v>4021</v>
      </c>
      <c r="D26" s="107">
        <v>0</v>
      </c>
      <c r="E26" s="111">
        <v>4021</v>
      </c>
      <c r="F26" s="107">
        <v>2515</v>
      </c>
      <c r="G26" s="111">
        <f t="shared" si="0"/>
        <v>6536</v>
      </c>
      <c r="K26" s="186"/>
      <c r="M26" s="186"/>
    </row>
    <row r="27" spans="1:13">
      <c r="A27" s="183">
        <v>16</v>
      </c>
      <c r="B27" s="112" t="s">
        <v>681</v>
      </c>
      <c r="C27" s="107">
        <v>15192</v>
      </c>
      <c r="D27" s="107">
        <v>0</v>
      </c>
      <c r="E27" s="111">
        <v>15192</v>
      </c>
      <c r="F27" s="107">
        <v>6773</v>
      </c>
      <c r="G27" s="111">
        <f t="shared" si="0"/>
        <v>21965</v>
      </c>
      <c r="K27" s="186"/>
      <c r="L27" s="186"/>
      <c r="M27" s="186"/>
    </row>
    <row r="28" spans="1:13">
      <c r="A28" s="183">
        <v>17</v>
      </c>
      <c r="B28" s="112" t="s">
        <v>738</v>
      </c>
      <c r="C28" s="107">
        <v>42895</v>
      </c>
      <c r="D28" s="107">
        <v>0</v>
      </c>
      <c r="E28" s="111">
        <v>42895</v>
      </c>
      <c r="F28" s="107">
        <v>18199</v>
      </c>
      <c r="G28" s="111">
        <f t="shared" si="0"/>
        <v>61094</v>
      </c>
      <c r="K28" s="186"/>
      <c r="L28" s="186"/>
      <c r="M28" s="186"/>
    </row>
    <row r="29" spans="1:13">
      <c r="A29" s="183">
        <v>18</v>
      </c>
      <c r="B29" s="112" t="s">
        <v>739</v>
      </c>
      <c r="C29" s="107">
        <v>14298</v>
      </c>
      <c r="D29" s="107">
        <v>0</v>
      </c>
      <c r="E29" s="111">
        <v>14298</v>
      </c>
      <c r="F29" s="107">
        <v>7162</v>
      </c>
      <c r="G29" s="111">
        <f t="shared" si="0"/>
        <v>21460</v>
      </c>
      <c r="K29" s="186"/>
      <c r="L29" s="186"/>
      <c r="M29" s="186"/>
    </row>
    <row r="30" spans="1:13">
      <c r="A30" s="183">
        <v>19</v>
      </c>
      <c r="B30" s="112" t="s">
        <v>740</v>
      </c>
      <c r="C30" s="107">
        <v>19214</v>
      </c>
      <c r="D30" s="107">
        <v>0</v>
      </c>
      <c r="E30" s="111">
        <v>19214</v>
      </c>
      <c r="F30" s="107">
        <v>7360</v>
      </c>
      <c r="G30" s="111">
        <f t="shared" si="0"/>
        <v>26574</v>
      </c>
      <c r="K30" s="186"/>
      <c r="L30" s="186"/>
      <c r="M30" s="186"/>
    </row>
    <row r="31" spans="1:13">
      <c r="A31" s="183">
        <v>20</v>
      </c>
      <c r="B31" s="112" t="s">
        <v>741</v>
      </c>
      <c r="C31" s="107">
        <v>35746</v>
      </c>
      <c r="D31" s="107">
        <v>0</v>
      </c>
      <c r="E31" s="111">
        <v>35746</v>
      </c>
      <c r="F31" s="107">
        <v>15492</v>
      </c>
      <c r="G31" s="111">
        <f t="shared" si="0"/>
        <v>51238</v>
      </c>
      <c r="K31" s="186"/>
      <c r="L31" s="186"/>
      <c r="M31" s="186"/>
    </row>
    <row r="32" spans="1:13">
      <c r="A32" s="183">
        <v>21</v>
      </c>
      <c r="B32" s="112" t="s">
        <v>742</v>
      </c>
      <c r="C32" s="107">
        <v>6256</v>
      </c>
      <c r="D32" s="107">
        <v>0</v>
      </c>
      <c r="E32" s="111">
        <v>6256</v>
      </c>
      <c r="F32" s="107">
        <v>2515</v>
      </c>
      <c r="G32" s="111">
        <f t="shared" si="0"/>
        <v>8771</v>
      </c>
      <c r="K32" s="186"/>
      <c r="M32" s="186"/>
    </row>
    <row r="33" spans="1:13">
      <c r="A33" s="183">
        <v>22</v>
      </c>
      <c r="B33" s="112" t="s">
        <v>743</v>
      </c>
      <c r="C33" s="107">
        <v>11617</v>
      </c>
      <c r="D33" s="107">
        <v>0</v>
      </c>
      <c r="E33" s="111">
        <v>11617</v>
      </c>
      <c r="F33" s="107">
        <v>12198</v>
      </c>
      <c r="G33" s="111">
        <f t="shared" si="0"/>
        <v>23815</v>
      </c>
      <c r="K33" s="186"/>
      <c r="L33" s="186"/>
      <c r="M33" s="186"/>
    </row>
    <row r="34" spans="1:13">
      <c r="A34" s="183">
        <v>23</v>
      </c>
      <c r="B34" s="112" t="s">
        <v>805</v>
      </c>
      <c r="C34" s="107">
        <v>2234</v>
      </c>
      <c r="D34" s="107">
        <v>0</v>
      </c>
      <c r="E34" s="111">
        <v>2234</v>
      </c>
      <c r="F34" s="107">
        <v>1551</v>
      </c>
      <c r="G34" s="111">
        <f t="shared" si="0"/>
        <v>3785</v>
      </c>
      <c r="M34" s="186"/>
    </row>
    <row r="35" spans="1:13">
      <c r="A35" s="183">
        <v>24</v>
      </c>
      <c r="B35" s="112" t="s">
        <v>744</v>
      </c>
      <c r="C35" s="107">
        <v>1340</v>
      </c>
      <c r="D35" s="107">
        <v>0</v>
      </c>
      <c r="E35" s="111">
        <v>1340</v>
      </c>
      <c r="F35" s="107">
        <v>773</v>
      </c>
      <c r="G35" s="111">
        <f t="shared" si="0"/>
        <v>2113</v>
      </c>
    </row>
    <row r="36" spans="1:13">
      <c r="A36" s="183">
        <v>25</v>
      </c>
      <c r="B36" s="112" t="s">
        <v>809</v>
      </c>
      <c r="C36" s="107">
        <v>0</v>
      </c>
      <c r="D36" s="107">
        <v>0</v>
      </c>
      <c r="E36" s="111">
        <v>0</v>
      </c>
      <c r="F36" s="107">
        <v>389</v>
      </c>
      <c r="G36" s="111">
        <f t="shared" si="0"/>
        <v>389</v>
      </c>
    </row>
    <row r="37" spans="1:13">
      <c r="A37" s="183">
        <v>26</v>
      </c>
      <c r="B37" s="112" t="s">
        <v>810</v>
      </c>
      <c r="C37" s="107">
        <v>0</v>
      </c>
      <c r="D37" s="107">
        <v>0</v>
      </c>
      <c r="E37" s="111">
        <v>0</v>
      </c>
      <c r="F37" s="107">
        <v>389</v>
      </c>
      <c r="G37" s="111">
        <f t="shared" si="0"/>
        <v>389</v>
      </c>
    </row>
    <row r="38" spans="1:13">
      <c r="A38" s="183">
        <v>27</v>
      </c>
      <c r="B38" s="112" t="s">
        <v>685</v>
      </c>
      <c r="C38" s="107">
        <v>57194</v>
      </c>
      <c r="D38" s="107">
        <v>0</v>
      </c>
      <c r="E38" s="111">
        <v>57194</v>
      </c>
      <c r="F38" s="107">
        <v>21684</v>
      </c>
      <c r="G38" s="111">
        <f t="shared" si="0"/>
        <v>78878</v>
      </c>
      <c r="K38" s="186"/>
      <c r="L38" s="186"/>
      <c r="M38" s="186"/>
    </row>
    <row r="39" spans="1:13">
      <c r="A39" s="183">
        <v>28</v>
      </c>
      <c r="B39" s="112" t="s">
        <v>822</v>
      </c>
      <c r="C39" s="107">
        <v>8043</v>
      </c>
      <c r="D39" s="107">
        <v>0</v>
      </c>
      <c r="E39" s="111">
        <v>8043</v>
      </c>
      <c r="F39" s="107">
        <v>3294</v>
      </c>
      <c r="G39" s="111">
        <f t="shared" si="0"/>
        <v>11337</v>
      </c>
      <c r="K39" s="186"/>
      <c r="M39" s="186"/>
    </row>
    <row r="40" spans="1:13">
      <c r="A40" s="183">
        <v>29</v>
      </c>
      <c r="B40" s="112" t="s">
        <v>686</v>
      </c>
      <c r="C40" s="107">
        <v>13851</v>
      </c>
      <c r="D40" s="107">
        <v>0</v>
      </c>
      <c r="E40" s="111">
        <v>13851</v>
      </c>
      <c r="F40" s="107">
        <v>6198</v>
      </c>
      <c r="G40" s="111">
        <f t="shared" si="0"/>
        <v>20049</v>
      </c>
      <c r="K40" s="186"/>
      <c r="L40" s="186"/>
      <c r="M40" s="186"/>
    </row>
    <row r="41" spans="1:13">
      <c r="A41" s="183">
        <v>30</v>
      </c>
      <c r="B41" s="112" t="s">
        <v>687</v>
      </c>
      <c r="C41" s="107">
        <v>7150</v>
      </c>
      <c r="D41" s="107">
        <v>0</v>
      </c>
      <c r="E41" s="111">
        <v>7150</v>
      </c>
      <c r="F41" s="107">
        <v>3288</v>
      </c>
      <c r="G41" s="111">
        <f t="shared" si="0"/>
        <v>10438</v>
      </c>
      <c r="K41" s="186"/>
      <c r="M41" s="186"/>
    </row>
    <row r="42" spans="1:13">
      <c r="A42" s="183">
        <v>31</v>
      </c>
      <c r="B42" s="112" t="s">
        <v>688</v>
      </c>
      <c r="C42" s="107">
        <v>16979</v>
      </c>
      <c r="D42" s="107">
        <v>0</v>
      </c>
      <c r="E42" s="111">
        <v>16979</v>
      </c>
      <c r="F42" s="107">
        <v>8132</v>
      </c>
      <c r="G42" s="111">
        <f t="shared" si="0"/>
        <v>25111</v>
      </c>
      <c r="K42" s="186"/>
      <c r="L42" s="186"/>
      <c r="M42" s="186"/>
    </row>
    <row r="43" spans="1:13">
      <c r="A43" s="182">
        <v>32</v>
      </c>
      <c r="B43" s="110" t="s">
        <v>823</v>
      </c>
      <c r="C43" s="107">
        <v>0</v>
      </c>
      <c r="D43" s="107"/>
      <c r="E43" s="111">
        <v>0</v>
      </c>
      <c r="F43" s="187">
        <v>2132</v>
      </c>
      <c r="G43" s="111">
        <f t="shared" si="0"/>
        <v>2132</v>
      </c>
    </row>
    <row r="44" spans="1:13">
      <c r="A44" s="182">
        <v>33</v>
      </c>
      <c r="B44" s="110" t="s">
        <v>745</v>
      </c>
      <c r="C44" s="107">
        <v>6256</v>
      </c>
      <c r="D44" s="107">
        <v>0</v>
      </c>
      <c r="E44" s="111">
        <v>6256</v>
      </c>
      <c r="F44" s="187">
        <v>4066</v>
      </c>
      <c r="G44" s="111">
        <f t="shared" si="0"/>
        <v>10322</v>
      </c>
    </row>
    <row r="45" spans="1:13">
      <c r="A45" s="182">
        <v>34</v>
      </c>
      <c r="B45" s="110" t="s">
        <v>746</v>
      </c>
      <c r="C45" s="107">
        <v>6702</v>
      </c>
      <c r="D45" s="107">
        <v>0</v>
      </c>
      <c r="E45" s="111">
        <v>6702</v>
      </c>
      <c r="F45" s="187">
        <v>2713</v>
      </c>
      <c r="G45" s="111">
        <f t="shared" si="0"/>
        <v>9415</v>
      </c>
    </row>
    <row r="46" spans="1:13">
      <c r="A46" s="182">
        <v>35</v>
      </c>
      <c r="B46" s="110" t="s">
        <v>824</v>
      </c>
      <c r="C46" s="107">
        <v>20554</v>
      </c>
      <c r="D46" s="107">
        <v>0</v>
      </c>
      <c r="E46" s="111">
        <v>20554</v>
      </c>
      <c r="F46" s="187">
        <v>12779</v>
      </c>
      <c r="G46" s="111">
        <f t="shared" si="0"/>
        <v>33333</v>
      </c>
    </row>
    <row r="47" spans="1:13">
      <c r="A47" s="182">
        <v>36</v>
      </c>
      <c r="B47" s="110" t="s">
        <v>825</v>
      </c>
      <c r="C47" s="107">
        <v>0</v>
      </c>
      <c r="D47" s="107"/>
      <c r="E47" s="111">
        <v>0</v>
      </c>
      <c r="F47" s="187">
        <v>778</v>
      </c>
      <c r="G47" s="111">
        <f t="shared" si="0"/>
        <v>778</v>
      </c>
    </row>
    <row r="48" spans="1:13">
      <c r="A48" s="182">
        <v>37</v>
      </c>
      <c r="B48" s="110" t="s">
        <v>850</v>
      </c>
      <c r="C48" s="107">
        <v>8937</v>
      </c>
      <c r="D48" s="107">
        <v>0</v>
      </c>
      <c r="E48" s="111">
        <v>8937</v>
      </c>
      <c r="F48" s="187">
        <f>10845-389</f>
        <v>10456</v>
      </c>
      <c r="G48" s="111">
        <f t="shared" si="0"/>
        <v>19393</v>
      </c>
    </row>
    <row r="49" spans="1:13">
      <c r="A49" s="182">
        <v>38</v>
      </c>
      <c r="B49" s="110" t="s">
        <v>747</v>
      </c>
      <c r="C49" s="107">
        <v>1787</v>
      </c>
      <c r="D49" s="107">
        <v>0</v>
      </c>
      <c r="E49" s="111">
        <v>1787</v>
      </c>
      <c r="F49" s="187">
        <v>1551</v>
      </c>
      <c r="G49" s="111">
        <f t="shared" si="0"/>
        <v>3338</v>
      </c>
    </row>
    <row r="50" spans="1:13">
      <c r="A50" s="182">
        <v>39</v>
      </c>
      <c r="B50" s="110" t="s">
        <v>748</v>
      </c>
      <c r="C50" s="107">
        <v>4692</v>
      </c>
      <c r="D50" s="107">
        <v>0</v>
      </c>
      <c r="E50" s="111">
        <v>4692</v>
      </c>
      <c r="F50" s="187">
        <v>3677</v>
      </c>
      <c r="G50" s="111">
        <f t="shared" si="0"/>
        <v>8369</v>
      </c>
    </row>
    <row r="51" spans="1:13">
      <c r="A51" s="182">
        <v>40</v>
      </c>
      <c r="B51" s="110" t="s">
        <v>851</v>
      </c>
      <c r="C51" s="107">
        <v>6702</v>
      </c>
      <c r="D51" s="107">
        <v>0</v>
      </c>
      <c r="E51" s="111">
        <v>6702</v>
      </c>
      <c r="F51" s="187">
        <v>2713</v>
      </c>
      <c r="G51" s="111">
        <f t="shared" si="0"/>
        <v>9415</v>
      </c>
    </row>
    <row r="52" spans="1:13">
      <c r="A52" s="182">
        <v>41</v>
      </c>
      <c r="B52" s="110" t="s">
        <v>749</v>
      </c>
      <c r="C52" s="107">
        <v>2681</v>
      </c>
      <c r="D52" s="107">
        <v>0</v>
      </c>
      <c r="E52" s="111">
        <v>2681</v>
      </c>
      <c r="F52" s="187">
        <v>2132</v>
      </c>
      <c r="G52" s="111">
        <f t="shared" si="0"/>
        <v>4813</v>
      </c>
    </row>
    <row r="53" spans="1:13">
      <c r="A53" s="182">
        <v>42</v>
      </c>
      <c r="B53" s="110" t="s">
        <v>750</v>
      </c>
      <c r="C53" s="107">
        <v>1787</v>
      </c>
      <c r="D53" s="107">
        <v>0</v>
      </c>
      <c r="E53" s="111">
        <v>1787</v>
      </c>
      <c r="F53" s="187">
        <v>773</v>
      </c>
      <c r="G53" s="111">
        <f t="shared" si="0"/>
        <v>2560</v>
      </c>
    </row>
    <row r="54" spans="1:13">
      <c r="A54" s="182">
        <v>43</v>
      </c>
      <c r="B54" s="110" t="s">
        <v>751</v>
      </c>
      <c r="C54" s="107">
        <v>1787</v>
      </c>
      <c r="D54" s="107">
        <v>0</v>
      </c>
      <c r="E54" s="111">
        <v>1787</v>
      </c>
      <c r="F54" s="187">
        <v>773</v>
      </c>
      <c r="G54" s="111">
        <f t="shared" si="0"/>
        <v>2560</v>
      </c>
    </row>
    <row r="55" spans="1:13">
      <c r="A55" s="182">
        <v>44</v>
      </c>
      <c r="B55" s="110" t="s">
        <v>752</v>
      </c>
      <c r="C55" s="107">
        <v>17873</v>
      </c>
      <c r="D55" s="107">
        <v>0</v>
      </c>
      <c r="E55" s="111">
        <v>17873</v>
      </c>
      <c r="F55" s="187">
        <v>7551</v>
      </c>
      <c r="G55" s="111">
        <f t="shared" si="0"/>
        <v>25424</v>
      </c>
    </row>
    <row r="56" spans="1:13">
      <c r="A56" s="185">
        <v>45</v>
      </c>
      <c r="B56" s="115" t="s">
        <v>753</v>
      </c>
      <c r="C56" s="116">
        <v>16350</v>
      </c>
      <c r="D56" s="117">
        <v>276717</v>
      </c>
      <c r="E56" s="117">
        <v>293067</v>
      </c>
      <c r="F56" s="117">
        <f>14244+6506-276717-631+389</f>
        <v>-256209</v>
      </c>
      <c r="G56" s="117">
        <f t="shared" si="0"/>
        <v>36858</v>
      </c>
    </row>
    <row r="57" spans="1:13" s="8" customFormat="1">
      <c r="J57" s="4"/>
      <c r="K57" s="4"/>
      <c r="L57" s="4"/>
      <c r="M57" s="4"/>
    </row>
    <row r="58" spans="1:13" s="8" customFormat="1">
      <c r="C58" s="118"/>
      <c r="D58" s="118"/>
      <c r="E58" s="118"/>
      <c r="J58" s="4"/>
      <c r="K58" s="4"/>
      <c r="L58" s="4"/>
      <c r="M58" s="4"/>
    </row>
    <row r="59" spans="1:13" s="8" customFormat="1">
      <c r="A59" s="326" t="s">
        <v>848</v>
      </c>
      <c r="B59" s="326"/>
      <c r="C59" s="326"/>
      <c r="D59" s="326"/>
      <c r="E59" s="326"/>
      <c r="F59" s="326"/>
      <c r="G59" s="326"/>
      <c r="J59" s="4"/>
      <c r="K59" s="4"/>
      <c r="L59" s="4"/>
      <c r="M59" s="4"/>
    </row>
    <row r="60" spans="1:13" s="8" customFormat="1" ht="12"/>
    <row r="61" spans="1:13" s="8" customFormat="1" ht="12">
      <c r="F61" s="151"/>
    </row>
    <row r="62" spans="1:13" s="8" customFormat="1" ht="12"/>
    <row r="63" spans="1:13" s="8" customFormat="1" ht="12"/>
    <row r="64" spans="1:13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  <row r="110" s="8" customFormat="1" ht="12"/>
    <row r="111" s="8" customFormat="1" ht="12"/>
    <row r="112" s="8" customFormat="1" ht="12"/>
    <row r="113" s="8" customFormat="1" ht="12"/>
    <row r="114" s="8" customFormat="1" ht="12"/>
    <row r="115" s="8" customFormat="1" ht="12"/>
    <row r="116" s="8" customFormat="1" ht="12"/>
    <row r="117" s="8" customFormat="1" ht="12"/>
    <row r="118" s="8" customFormat="1" ht="12"/>
    <row r="119" s="8" customFormat="1" ht="12"/>
    <row r="120" s="8" customFormat="1" ht="12"/>
  </sheetData>
  <mergeCells count="4">
    <mergeCell ref="A5:G5"/>
    <mergeCell ref="A6:G6"/>
    <mergeCell ref="A7:G7"/>
    <mergeCell ref="A59:G59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5CCF9-EACB-4CF7-9FAB-811DA3A22D87}">
  <sheetPr>
    <tabColor theme="4" tint="0.79992065187536243"/>
    <pageSetUpPr fitToPage="1"/>
  </sheetPr>
  <dimension ref="A1:Q124"/>
  <sheetViews>
    <sheetView workbookViewId="0">
      <selection activeCell="J2" sqref="J2"/>
    </sheetView>
  </sheetViews>
  <sheetFormatPr defaultRowHeight="15"/>
  <cols>
    <col min="1" max="1" width="7.42578125" style="2" customWidth="1"/>
    <col min="2" max="2" width="51.140625" style="2" hidden="1" customWidth="1"/>
    <col min="3" max="3" width="43.7109375" style="2" customWidth="1"/>
    <col min="4" max="13" width="14.42578125" style="2" customWidth="1"/>
    <col min="14" max="248" width="8.85546875" style="2"/>
    <col min="249" max="249" width="7.140625" style="2" customWidth="1"/>
    <col min="250" max="250" width="33" style="2" customWidth="1"/>
    <col min="251" max="251" width="13.140625" style="2" customWidth="1"/>
    <col min="252" max="252" width="16.28515625" style="2" customWidth="1"/>
    <col min="253" max="256" width="0" style="2" hidden="1" customWidth="1"/>
    <col min="257" max="257" width="13.7109375" style="2" customWidth="1"/>
    <col min="258" max="258" width="8.85546875" style="2"/>
    <col min="259" max="259" width="11" style="2" customWidth="1"/>
    <col min="260" max="504" width="8.85546875" style="2"/>
    <col min="505" max="505" width="7.140625" style="2" customWidth="1"/>
    <col min="506" max="506" width="33" style="2" customWidth="1"/>
    <col min="507" max="507" width="13.140625" style="2" customWidth="1"/>
    <col min="508" max="508" width="16.28515625" style="2" customWidth="1"/>
    <col min="509" max="512" width="0" style="2" hidden="1" customWidth="1"/>
    <col min="513" max="513" width="13.7109375" style="2" customWidth="1"/>
    <col min="514" max="514" width="8.85546875" style="2"/>
    <col min="515" max="515" width="11" style="2" customWidth="1"/>
    <col min="516" max="760" width="8.85546875" style="2"/>
    <col min="761" max="761" width="7.140625" style="2" customWidth="1"/>
    <col min="762" max="762" width="33" style="2" customWidth="1"/>
    <col min="763" max="763" width="13.140625" style="2" customWidth="1"/>
    <col min="764" max="764" width="16.28515625" style="2" customWidth="1"/>
    <col min="765" max="768" width="0" style="2" hidden="1" customWidth="1"/>
    <col min="769" max="769" width="13.7109375" style="2" customWidth="1"/>
    <col min="770" max="770" width="8.85546875" style="2"/>
    <col min="771" max="771" width="11" style="2" customWidth="1"/>
    <col min="772" max="1016" width="8.85546875" style="2"/>
    <col min="1017" max="1017" width="7.140625" style="2" customWidth="1"/>
    <col min="1018" max="1018" width="33" style="2" customWidth="1"/>
    <col min="1019" max="1019" width="13.140625" style="2" customWidth="1"/>
    <col min="1020" max="1020" width="16.28515625" style="2" customWidth="1"/>
    <col min="1021" max="1024" width="0" style="2" hidden="1" customWidth="1"/>
    <col min="1025" max="1025" width="13.7109375" style="2" customWidth="1"/>
    <col min="1026" max="1026" width="8.85546875" style="2"/>
    <col min="1027" max="1027" width="11" style="2" customWidth="1"/>
    <col min="1028" max="1272" width="8.85546875" style="2"/>
    <col min="1273" max="1273" width="7.140625" style="2" customWidth="1"/>
    <col min="1274" max="1274" width="33" style="2" customWidth="1"/>
    <col min="1275" max="1275" width="13.140625" style="2" customWidth="1"/>
    <col min="1276" max="1276" width="16.28515625" style="2" customWidth="1"/>
    <col min="1277" max="1280" width="0" style="2" hidden="1" customWidth="1"/>
    <col min="1281" max="1281" width="13.7109375" style="2" customWidth="1"/>
    <col min="1282" max="1282" width="8.85546875" style="2"/>
    <col min="1283" max="1283" width="11" style="2" customWidth="1"/>
    <col min="1284" max="1528" width="8.85546875" style="2"/>
    <col min="1529" max="1529" width="7.140625" style="2" customWidth="1"/>
    <col min="1530" max="1530" width="33" style="2" customWidth="1"/>
    <col min="1531" max="1531" width="13.140625" style="2" customWidth="1"/>
    <col min="1532" max="1532" width="16.28515625" style="2" customWidth="1"/>
    <col min="1533" max="1536" width="0" style="2" hidden="1" customWidth="1"/>
    <col min="1537" max="1537" width="13.7109375" style="2" customWidth="1"/>
    <col min="1538" max="1538" width="8.85546875" style="2"/>
    <col min="1539" max="1539" width="11" style="2" customWidth="1"/>
    <col min="1540" max="1784" width="8.85546875" style="2"/>
    <col min="1785" max="1785" width="7.140625" style="2" customWidth="1"/>
    <col min="1786" max="1786" width="33" style="2" customWidth="1"/>
    <col min="1787" max="1787" width="13.140625" style="2" customWidth="1"/>
    <col min="1788" max="1788" width="16.28515625" style="2" customWidth="1"/>
    <col min="1789" max="1792" width="0" style="2" hidden="1" customWidth="1"/>
    <col min="1793" max="1793" width="13.7109375" style="2" customWidth="1"/>
    <col min="1794" max="1794" width="8.85546875" style="2"/>
    <col min="1795" max="1795" width="11" style="2" customWidth="1"/>
    <col min="1796" max="2040" width="8.85546875" style="2"/>
    <col min="2041" max="2041" width="7.140625" style="2" customWidth="1"/>
    <col min="2042" max="2042" width="33" style="2" customWidth="1"/>
    <col min="2043" max="2043" width="13.140625" style="2" customWidth="1"/>
    <col min="2044" max="2044" width="16.28515625" style="2" customWidth="1"/>
    <col min="2045" max="2048" width="0" style="2" hidden="1" customWidth="1"/>
    <col min="2049" max="2049" width="13.7109375" style="2" customWidth="1"/>
    <col min="2050" max="2050" width="8.85546875" style="2"/>
    <col min="2051" max="2051" width="11" style="2" customWidth="1"/>
    <col min="2052" max="2296" width="8.85546875" style="2"/>
    <col min="2297" max="2297" width="7.140625" style="2" customWidth="1"/>
    <col min="2298" max="2298" width="33" style="2" customWidth="1"/>
    <col min="2299" max="2299" width="13.140625" style="2" customWidth="1"/>
    <col min="2300" max="2300" width="16.28515625" style="2" customWidth="1"/>
    <col min="2301" max="2304" width="0" style="2" hidden="1" customWidth="1"/>
    <col min="2305" max="2305" width="13.7109375" style="2" customWidth="1"/>
    <col min="2306" max="2306" width="8.85546875" style="2"/>
    <col min="2307" max="2307" width="11" style="2" customWidth="1"/>
    <col min="2308" max="2552" width="8.85546875" style="2"/>
    <col min="2553" max="2553" width="7.140625" style="2" customWidth="1"/>
    <col min="2554" max="2554" width="33" style="2" customWidth="1"/>
    <col min="2555" max="2555" width="13.140625" style="2" customWidth="1"/>
    <col min="2556" max="2556" width="16.28515625" style="2" customWidth="1"/>
    <col min="2557" max="2560" width="0" style="2" hidden="1" customWidth="1"/>
    <col min="2561" max="2561" width="13.7109375" style="2" customWidth="1"/>
    <col min="2562" max="2562" width="8.85546875" style="2"/>
    <col min="2563" max="2563" width="11" style="2" customWidth="1"/>
    <col min="2564" max="2808" width="8.85546875" style="2"/>
    <col min="2809" max="2809" width="7.140625" style="2" customWidth="1"/>
    <col min="2810" max="2810" width="33" style="2" customWidth="1"/>
    <col min="2811" max="2811" width="13.140625" style="2" customWidth="1"/>
    <col min="2812" max="2812" width="16.28515625" style="2" customWidth="1"/>
    <col min="2813" max="2816" width="0" style="2" hidden="1" customWidth="1"/>
    <col min="2817" max="2817" width="13.7109375" style="2" customWidth="1"/>
    <col min="2818" max="2818" width="8.85546875" style="2"/>
    <col min="2819" max="2819" width="11" style="2" customWidth="1"/>
    <col min="2820" max="3064" width="8.85546875" style="2"/>
    <col min="3065" max="3065" width="7.140625" style="2" customWidth="1"/>
    <col min="3066" max="3066" width="33" style="2" customWidth="1"/>
    <col min="3067" max="3067" width="13.140625" style="2" customWidth="1"/>
    <col min="3068" max="3068" width="16.28515625" style="2" customWidth="1"/>
    <col min="3069" max="3072" width="0" style="2" hidden="1" customWidth="1"/>
    <col min="3073" max="3073" width="13.7109375" style="2" customWidth="1"/>
    <col min="3074" max="3074" width="8.85546875" style="2"/>
    <col min="3075" max="3075" width="11" style="2" customWidth="1"/>
    <col min="3076" max="3320" width="8.85546875" style="2"/>
    <col min="3321" max="3321" width="7.140625" style="2" customWidth="1"/>
    <col min="3322" max="3322" width="33" style="2" customWidth="1"/>
    <col min="3323" max="3323" width="13.140625" style="2" customWidth="1"/>
    <col min="3324" max="3324" width="16.28515625" style="2" customWidth="1"/>
    <col min="3325" max="3328" width="0" style="2" hidden="1" customWidth="1"/>
    <col min="3329" max="3329" width="13.7109375" style="2" customWidth="1"/>
    <col min="3330" max="3330" width="8.85546875" style="2"/>
    <col min="3331" max="3331" width="11" style="2" customWidth="1"/>
    <col min="3332" max="3576" width="8.85546875" style="2"/>
    <col min="3577" max="3577" width="7.140625" style="2" customWidth="1"/>
    <col min="3578" max="3578" width="33" style="2" customWidth="1"/>
    <col min="3579" max="3579" width="13.140625" style="2" customWidth="1"/>
    <col min="3580" max="3580" width="16.28515625" style="2" customWidth="1"/>
    <col min="3581" max="3584" width="0" style="2" hidden="1" customWidth="1"/>
    <col min="3585" max="3585" width="13.7109375" style="2" customWidth="1"/>
    <col min="3586" max="3586" width="8.85546875" style="2"/>
    <col min="3587" max="3587" width="11" style="2" customWidth="1"/>
    <col min="3588" max="3832" width="8.85546875" style="2"/>
    <col min="3833" max="3833" width="7.140625" style="2" customWidth="1"/>
    <col min="3834" max="3834" width="33" style="2" customWidth="1"/>
    <col min="3835" max="3835" width="13.140625" style="2" customWidth="1"/>
    <col min="3836" max="3836" width="16.28515625" style="2" customWidth="1"/>
    <col min="3837" max="3840" width="0" style="2" hidden="1" customWidth="1"/>
    <col min="3841" max="3841" width="13.7109375" style="2" customWidth="1"/>
    <col min="3842" max="3842" width="8.85546875" style="2"/>
    <col min="3843" max="3843" width="11" style="2" customWidth="1"/>
    <col min="3844" max="4088" width="8.85546875" style="2"/>
    <col min="4089" max="4089" width="7.140625" style="2" customWidth="1"/>
    <col min="4090" max="4090" width="33" style="2" customWidth="1"/>
    <col min="4091" max="4091" width="13.140625" style="2" customWidth="1"/>
    <col min="4092" max="4092" width="16.28515625" style="2" customWidth="1"/>
    <col min="4093" max="4096" width="0" style="2" hidden="1" customWidth="1"/>
    <col min="4097" max="4097" width="13.7109375" style="2" customWidth="1"/>
    <col min="4098" max="4098" width="8.85546875" style="2"/>
    <col min="4099" max="4099" width="11" style="2" customWidth="1"/>
    <col min="4100" max="4344" width="8.85546875" style="2"/>
    <col min="4345" max="4345" width="7.140625" style="2" customWidth="1"/>
    <col min="4346" max="4346" width="33" style="2" customWidth="1"/>
    <col min="4347" max="4347" width="13.140625" style="2" customWidth="1"/>
    <col min="4348" max="4348" width="16.28515625" style="2" customWidth="1"/>
    <col min="4349" max="4352" width="0" style="2" hidden="1" customWidth="1"/>
    <col min="4353" max="4353" width="13.7109375" style="2" customWidth="1"/>
    <col min="4354" max="4354" width="8.85546875" style="2"/>
    <col min="4355" max="4355" width="11" style="2" customWidth="1"/>
    <col min="4356" max="4600" width="8.85546875" style="2"/>
    <col min="4601" max="4601" width="7.140625" style="2" customWidth="1"/>
    <col min="4602" max="4602" width="33" style="2" customWidth="1"/>
    <col min="4603" max="4603" width="13.140625" style="2" customWidth="1"/>
    <col min="4604" max="4604" width="16.28515625" style="2" customWidth="1"/>
    <col min="4605" max="4608" width="0" style="2" hidden="1" customWidth="1"/>
    <col min="4609" max="4609" width="13.7109375" style="2" customWidth="1"/>
    <col min="4610" max="4610" width="8.85546875" style="2"/>
    <col min="4611" max="4611" width="11" style="2" customWidth="1"/>
    <col min="4612" max="4856" width="8.85546875" style="2"/>
    <col min="4857" max="4857" width="7.140625" style="2" customWidth="1"/>
    <col min="4858" max="4858" width="33" style="2" customWidth="1"/>
    <col min="4859" max="4859" width="13.140625" style="2" customWidth="1"/>
    <col min="4860" max="4860" width="16.28515625" style="2" customWidth="1"/>
    <col min="4861" max="4864" width="0" style="2" hidden="1" customWidth="1"/>
    <col min="4865" max="4865" width="13.7109375" style="2" customWidth="1"/>
    <col min="4866" max="4866" width="8.85546875" style="2"/>
    <col min="4867" max="4867" width="11" style="2" customWidth="1"/>
    <col min="4868" max="5112" width="8.85546875" style="2"/>
    <col min="5113" max="5113" width="7.140625" style="2" customWidth="1"/>
    <col min="5114" max="5114" width="33" style="2" customWidth="1"/>
    <col min="5115" max="5115" width="13.140625" style="2" customWidth="1"/>
    <col min="5116" max="5116" width="16.28515625" style="2" customWidth="1"/>
    <col min="5117" max="5120" width="0" style="2" hidden="1" customWidth="1"/>
    <col min="5121" max="5121" width="13.7109375" style="2" customWidth="1"/>
    <col min="5122" max="5122" width="8.85546875" style="2"/>
    <col min="5123" max="5123" width="11" style="2" customWidth="1"/>
    <col min="5124" max="5368" width="8.85546875" style="2"/>
    <col min="5369" max="5369" width="7.140625" style="2" customWidth="1"/>
    <col min="5370" max="5370" width="33" style="2" customWidth="1"/>
    <col min="5371" max="5371" width="13.140625" style="2" customWidth="1"/>
    <col min="5372" max="5372" width="16.28515625" style="2" customWidth="1"/>
    <col min="5373" max="5376" width="0" style="2" hidden="1" customWidth="1"/>
    <col min="5377" max="5377" width="13.7109375" style="2" customWidth="1"/>
    <col min="5378" max="5378" width="8.85546875" style="2"/>
    <col min="5379" max="5379" width="11" style="2" customWidth="1"/>
    <col min="5380" max="5624" width="8.85546875" style="2"/>
    <col min="5625" max="5625" width="7.140625" style="2" customWidth="1"/>
    <col min="5626" max="5626" width="33" style="2" customWidth="1"/>
    <col min="5627" max="5627" width="13.140625" style="2" customWidth="1"/>
    <col min="5628" max="5628" width="16.28515625" style="2" customWidth="1"/>
    <col min="5629" max="5632" width="0" style="2" hidden="1" customWidth="1"/>
    <col min="5633" max="5633" width="13.7109375" style="2" customWidth="1"/>
    <col min="5634" max="5634" width="8.85546875" style="2"/>
    <col min="5635" max="5635" width="11" style="2" customWidth="1"/>
    <col min="5636" max="5880" width="8.85546875" style="2"/>
    <col min="5881" max="5881" width="7.140625" style="2" customWidth="1"/>
    <col min="5882" max="5882" width="33" style="2" customWidth="1"/>
    <col min="5883" max="5883" width="13.140625" style="2" customWidth="1"/>
    <col min="5884" max="5884" width="16.28515625" style="2" customWidth="1"/>
    <col min="5885" max="5888" width="0" style="2" hidden="1" customWidth="1"/>
    <col min="5889" max="5889" width="13.7109375" style="2" customWidth="1"/>
    <col min="5890" max="5890" width="8.85546875" style="2"/>
    <col min="5891" max="5891" width="11" style="2" customWidth="1"/>
    <col min="5892" max="6136" width="8.85546875" style="2"/>
    <col min="6137" max="6137" width="7.140625" style="2" customWidth="1"/>
    <col min="6138" max="6138" width="33" style="2" customWidth="1"/>
    <col min="6139" max="6139" width="13.140625" style="2" customWidth="1"/>
    <col min="6140" max="6140" width="16.28515625" style="2" customWidth="1"/>
    <col min="6141" max="6144" width="0" style="2" hidden="1" customWidth="1"/>
    <col min="6145" max="6145" width="13.7109375" style="2" customWidth="1"/>
    <col min="6146" max="6146" width="8.85546875" style="2"/>
    <col min="6147" max="6147" width="11" style="2" customWidth="1"/>
    <col min="6148" max="6392" width="8.85546875" style="2"/>
    <col min="6393" max="6393" width="7.140625" style="2" customWidth="1"/>
    <col min="6394" max="6394" width="33" style="2" customWidth="1"/>
    <col min="6395" max="6395" width="13.140625" style="2" customWidth="1"/>
    <col min="6396" max="6396" width="16.28515625" style="2" customWidth="1"/>
    <col min="6397" max="6400" width="0" style="2" hidden="1" customWidth="1"/>
    <col min="6401" max="6401" width="13.7109375" style="2" customWidth="1"/>
    <col min="6402" max="6402" width="8.85546875" style="2"/>
    <col min="6403" max="6403" width="11" style="2" customWidth="1"/>
    <col min="6404" max="6648" width="8.85546875" style="2"/>
    <col min="6649" max="6649" width="7.140625" style="2" customWidth="1"/>
    <col min="6650" max="6650" width="33" style="2" customWidth="1"/>
    <col min="6651" max="6651" width="13.140625" style="2" customWidth="1"/>
    <col min="6652" max="6652" width="16.28515625" style="2" customWidth="1"/>
    <col min="6653" max="6656" width="0" style="2" hidden="1" customWidth="1"/>
    <col min="6657" max="6657" width="13.7109375" style="2" customWidth="1"/>
    <col min="6658" max="6658" width="8.85546875" style="2"/>
    <col min="6659" max="6659" width="11" style="2" customWidth="1"/>
    <col min="6660" max="6904" width="8.85546875" style="2"/>
    <col min="6905" max="6905" width="7.140625" style="2" customWidth="1"/>
    <col min="6906" max="6906" width="33" style="2" customWidth="1"/>
    <col min="6907" max="6907" width="13.140625" style="2" customWidth="1"/>
    <col min="6908" max="6908" width="16.28515625" style="2" customWidth="1"/>
    <col min="6909" max="6912" width="0" style="2" hidden="1" customWidth="1"/>
    <col min="6913" max="6913" width="13.7109375" style="2" customWidth="1"/>
    <col min="6914" max="6914" width="8.85546875" style="2"/>
    <col min="6915" max="6915" width="11" style="2" customWidth="1"/>
    <col min="6916" max="7160" width="8.85546875" style="2"/>
    <col min="7161" max="7161" width="7.140625" style="2" customWidth="1"/>
    <col min="7162" max="7162" width="33" style="2" customWidth="1"/>
    <col min="7163" max="7163" width="13.140625" style="2" customWidth="1"/>
    <col min="7164" max="7164" width="16.28515625" style="2" customWidth="1"/>
    <col min="7165" max="7168" width="0" style="2" hidden="1" customWidth="1"/>
    <col min="7169" max="7169" width="13.7109375" style="2" customWidth="1"/>
    <col min="7170" max="7170" width="8.85546875" style="2"/>
    <col min="7171" max="7171" width="11" style="2" customWidth="1"/>
    <col min="7172" max="7416" width="8.85546875" style="2"/>
    <col min="7417" max="7417" width="7.140625" style="2" customWidth="1"/>
    <col min="7418" max="7418" width="33" style="2" customWidth="1"/>
    <col min="7419" max="7419" width="13.140625" style="2" customWidth="1"/>
    <col min="7420" max="7420" width="16.28515625" style="2" customWidth="1"/>
    <col min="7421" max="7424" width="0" style="2" hidden="1" customWidth="1"/>
    <col min="7425" max="7425" width="13.7109375" style="2" customWidth="1"/>
    <col min="7426" max="7426" width="8.85546875" style="2"/>
    <col min="7427" max="7427" width="11" style="2" customWidth="1"/>
    <col min="7428" max="7672" width="8.85546875" style="2"/>
    <col min="7673" max="7673" width="7.140625" style="2" customWidth="1"/>
    <col min="7674" max="7674" width="33" style="2" customWidth="1"/>
    <col min="7675" max="7675" width="13.140625" style="2" customWidth="1"/>
    <col min="7676" max="7676" width="16.28515625" style="2" customWidth="1"/>
    <col min="7677" max="7680" width="0" style="2" hidden="1" customWidth="1"/>
    <col min="7681" max="7681" width="13.7109375" style="2" customWidth="1"/>
    <col min="7682" max="7682" width="8.85546875" style="2"/>
    <col min="7683" max="7683" width="11" style="2" customWidth="1"/>
    <col min="7684" max="7928" width="8.85546875" style="2"/>
    <col min="7929" max="7929" width="7.140625" style="2" customWidth="1"/>
    <col min="7930" max="7930" width="33" style="2" customWidth="1"/>
    <col min="7931" max="7931" width="13.140625" style="2" customWidth="1"/>
    <col min="7932" max="7932" width="16.28515625" style="2" customWidth="1"/>
    <col min="7933" max="7936" width="0" style="2" hidden="1" customWidth="1"/>
    <col min="7937" max="7937" width="13.7109375" style="2" customWidth="1"/>
    <col min="7938" max="7938" width="8.85546875" style="2"/>
    <col min="7939" max="7939" width="11" style="2" customWidth="1"/>
    <col min="7940" max="8184" width="8.85546875" style="2"/>
    <col min="8185" max="8185" width="7.140625" style="2" customWidth="1"/>
    <col min="8186" max="8186" width="33" style="2" customWidth="1"/>
    <col min="8187" max="8187" width="13.140625" style="2" customWidth="1"/>
    <col min="8188" max="8188" width="16.28515625" style="2" customWidth="1"/>
    <col min="8189" max="8192" width="0" style="2" hidden="1" customWidth="1"/>
    <col min="8193" max="8193" width="13.7109375" style="2" customWidth="1"/>
    <col min="8194" max="8194" width="8.85546875" style="2"/>
    <col min="8195" max="8195" width="11" style="2" customWidth="1"/>
    <col min="8196" max="8440" width="8.85546875" style="2"/>
    <col min="8441" max="8441" width="7.140625" style="2" customWidth="1"/>
    <col min="8442" max="8442" width="33" style="2" customWidth="1"/>
    <col min="8443" max="8443" width="13.140625" style="2" customWidth="1"/>
    <col min="8444" max="8444" width="16.28515625" style="2" customWidth="1"/>
    <col min="8445" max="8448" width="0" style="2" hidden="1" customWidth="1"/>
    <col min="8449" max="8449" width="13.7109375" style="2" customWidth="1"/>
    <col min="8450" max="8450" width="8.85546875" style="2"/>
    <col min="8451" max="8451" width="11" style="2" customWidth="1"/>
    <col min="8452" max="8696" width="8.85546875" style="2"/>
    <col min="8697" max="8697" width="7.140625" style="2" customWidth="1"/>
    <col min="8698" max="8698" width="33" style="2" customWidth="1"/>
    <col min="8699" max="8699" width="13.140625" style="2" customWidth="1"/>
    <col min="8700" max="8700" width="16.28515625" style="2" customWidth="1"/>
    <col min="8701" max="8704" width="0" style="2" hidden="1" customWidth="1"/>
    <col min="8705" max="8705" width="13.7109375" style="2" customWidth="1"/>
    <col min="8706" max="8706" width="8.85546875" style="2"/>
    <col min="8707" max="8707" width="11" style="2" customWidth="1"/>
    <col min="8708" max="8952" width="8.85546875" style="2"/>
    <col min="8953" max="8953" width="7.140625" style="2" customWidth="1"/>
    <col min="8954" max="8954" width="33" style="2" customWidth="1"/>
    <col min="8955" max="8955" width="13.140625" style="2" customWidth="1"/>
    <col min="8956" max="8956" width="16.28515625" style="2" customWidth="1"/>
    <col min="8957" max="8960" width="0" style="2" hidden="1" customWidth="1"/>
    <col min="8961" max="8961" width="13.7109375" style="2" customWidth="1"/>
    <col min="8962" max="8962" width="8.85546875" style="2"/>
    <col min="8963" max="8963" width="11" style="2" customWidth="1"/>
    <col min="8964" max="9208" width="8.85546875" style="2"/>
    <col min="9209" max="9209" width="7.140625" style="2" customWidth="1"/>
    <col min="9210" max="9210" width="33" style="2" customWidth="1"/>
    <col min="9211" max="9211" width="13.140625" style="2" customWidth="1"/>
    <col min="9212" max="9212" width="16.28515625" style="2" customWidth="1"/>
    <col min="9213" max="9216" width="0" style="2" hidden="1" customWidth="1"/>
    <col min="9217" max="9217" width="13.7109375" style="2" customWidth="1"/>
    <col min="9218" max="9218" width="8.85546875" style="2"/>
    <col min="9219" max="9219" width="11" style="2" customWidth="1"/>
    <col min="9220" max="9464" width="8.85546875" style="2"/>
    <col min="9465" max="9465" width="7.140625" style="2" customWidth="1"/>
    <col min="9466" max="9466" width="33" style="2" customWidth="1"/>
    <col min="9467" max="9467" width="13.140625" style="2" customWidth="1"/>
    <col min="9468" max="9468" width="16.28515625" style="2" customWidth="1"/>
    <col min="9469" max="9472" width="0" style="2" hidden="1" customWidth="1"/>
    <col min="9473" max="9473" width="13.7109375" style="2" customWidth="1"/>
    <col min="9474" max="9474" width="8.85546875" style="2"/>
    <col min="9475" max="9475" width="11" style="2" customWidth="1"/>
    <col min="9476" max="9720" width="8.85546875" style="2"/>
    <col min="9721" max="9721" width="7.140625" style="2" customWidth="1"/>
    <col min="9722" max="9722" width="33" style="2" customWidth="1"/>
    <col min="9723" max="9723" width="13.140625" style="2" customWidth="1"/>
    <col min="9724" max="9724" width="16.28515625" style="2" customWidth="1"/>
    <col min="9725" max="9728" width="0" style="2" hidden="1" customWidth="1"/>
    <col min="9729" max="9729" width="13.7109375" style="2" customWidth="1"/>
    <col min="9730" max="9730" width="8.85546875" style="2"/>
    <col min="9731" max="9731" width="11" style="2" customWidth="1"/>
    <col min="9732" max="9976" width="8.85546875" style="2"/>
    <col min="9977" max="9977" width="7.140625" style="2" customWidth="1"/>
    <col min="9978" max="9978" width="33" style="2" customWidth="1"/>
    <col min="9979" max="9979" width="13.140625" style="2" customWidth="1"/>
    <col min="9980" max="9980" width="16.28515625" style="2" customWidth="1"/>
    <col min="9981" max="9984" width="0" style="2" hidden="1" customWidth="1"/>
    <col min="9985" max="9985" width="13.7109375" style="2" customWidth="1"/>
    <col min="9986" max="9986" width="8.85546875" style="2"/>
    <col min="9987" max="9987" width="11" style="2" customWidth="1"/>
    <col min="9988" max="10232" width="8.85546875" style="2"/>
    <col min="10233" max="10233" width="7.140625" style="2" customWidth="1"/>
    <col min="10234" max="10234" width="33" style="2" customWidth="1"/>
    <col min="10235" max="10235" width="13.140625" style="2" customWidth="1"/>
    <col min="10236" max="10236" width="16.28515625" style="2" customWidth="1"/>
    <col min="10237" max="10240" width="0" style="2" hidden="1" customWidth="1"/>
    <col min="10241" max="10241" width="13.7109375" style="2" customWidth="1"/>
    <col min="10242" max="10242" width="8.85546875" style="2"/>
    <col min="10243" max="10243" width="11" style="2" customWidth="1"/>
    <col min="10244" max="10488" width="8.85546875" style="2"/>
    <col min="10489" max="10489" width="7.140625" style="2" customWidth="1"/>
    <col min="10490" max="10490" width="33" style="2" customWidth="1"/>
    <col min="10491" max="10491" width="13.140625" style="2" customWidth="1"/>
    <col min="10492" max="10492" width="16.28515625" style="2" customWidth="1"/>
    <col min="10493" max="10496" width="0" style="2" hidden="1" customWidth="1"/>
    <col min="10497" max="10497" width="13.7109375" style="2" customWidth="1"/>
    <col min="10498" max="10498" width="8.85546875" style="2"/>
    <col min="10499" max="10499" width="11" style="2" customWidth="1"/>
    <col min="10500" max="10744" width="8.85546875" style="2"/>
    <col min="10745" max="10745" width="7.140625" style="2" customWidth="1"/>
    <col min="10746" max="10746" width="33" style="2" customWidth="1"/>
    <col min="10747" max="10747" width="13.140625" style="2" customWidth="1"/>
    <col min="10748" max="10748" width="16.28515625" style="2" customWidth="1"/>
    <col min="10749" max="10752" width="0" style="2" hidden="1" customWidth="1"/>
    <col min="10753" max="10753" width="13.7109375" style="2" customWidth="1"/>
    <col min="10754" max="10754" width="8.85546875" style="2"/>
    <col min="10755" max="10755" width="11" style="2" customWidth="1"/>
    <col min="10756" max="11000" width="8.85546875" style="2"/>
    <col min="11001" max="11001" width="7.140625" style="2" customWidth="1"/>
    <col min="11002" max="11002" width="33" style="2" customWidth="1"/>
    <col min="11003" max="11003" width="13.140625" style="2" customWidth="1"/>
    <col min="11004" max="11004" width="16.28515625" style="2" customWidth="1"/>
    <col min="11005" max="11008" width="0" style="2" hidden="1" customWidth="1"/>
    <col min="11009" max="11009" width="13.7109375" style="2" customWidth="1"/>
    <col min="11010" max="11010" width="8.85546875" style="2"/>
    <col min="11011" max="11011" width="11" style="2" customWidth="1"/>
    <col min="11012" max="11256" width="8.85546875" style="2"/>
    <col min="11257" max="11257" width="7.140625" style="2" customWidth="1"/>
    <col min="11258" max="11258" width="33" style="2" customWidth="1"/>
    <col min="11259" max="11259" width="13.140625" style="2" customWidth="1"/>
    <col min="11260" max="11260" width="16.28515625" style="2" customWidth="1"/>
    <col min="11261" max="11264" width="0" style="2" hidden="1" customWidth="1"/>
    <col min="11265" max="11265" width="13.7109375" style="2" customWidth="1"/>
    <col min="11266" max="11266" width="8.85546875" style="2"/>
    <col min="11267" max="11267" width="11" style="2" customWidth="1"/>
    <col min="11268" max="11512" width="8.85546875" style="2"/>
    <col min="11513" max="11513" width="7.140625" style="2" customWidth="1"/>
    <col min="11514" max="11514" width="33" style="2" customWidth="1"/>
    <col min="11515" max="11515" width="13.140625" style="2" customWidth="1"/>
    <col min="11516" max="11516" width="16.28515625" style="2" customWidth="1"/>
    <col min="11517" max="11520" width="0" style="2" hidden="1" customWidth="1"/>
    <col min="11521" max="11521" width="13.7109375" style="2" customWidth="1"/>
    <col min="11522" max="11522" width="8.85546875" style="2"/>
    <col min="11523" max="11523" width="11" style="2" customWidth="1"/>
    <col min="11524" max="11768" width="8.85546875" style="2"/>
    <col min="11769" max="11769" width="7.140625" style="2" customWidth="1"/>
    <col min="11770" max="11770" width="33" style="2" customWidth="1"/>
    <col min="11771" max="11771" width="13.140625" style="2" customWidth="1"/>
    <col min="11772" max="11772" width="16.28515625" style="2" customWidth="1"/>
    <col min="11773" max="11776" width="0" style="2" hidden="1" customWidth="1"/>
    <col min="11777" max="11777" width="13.7109375" style="2" customWidth="1"/>
    <col min="11778" max="11778" width="8.85546875" style="2"/>
    <col min="11779" max="11779" width="11" style="2" customWidth="1"/>
    <col min="11780" max="12024" width="8.85546875" style="2"/>
    <col min="12025" max="12025" width="7.140625" style="2" customWidth="1"/>
    <col min="12026" max="12026" width="33" style="2" customWidth="1"/>
    <col min="12027" max="12027" width="13.140625" style="2" customWidth="1"/>
    <col min="12028" max="12028" width="16.28515625" style="2" customWidth="1"/>
    <col min="12029" max="12032" width="0" style="2" hidden="1" customWidth="1"/>
    <col min="12033" max="12033" width="13.7109375" style="2" customWidth="1"/>
    <col min="12034" max="12034" width="8.85546875" style="2"/>
    <col min="12035" max="12035" width="11" style="2" customWidth="1"/>
    <col min="12036" max="12280" width="8.85546875" style="2"/>
    <col min="12281" max="12281" width="7.140625" style="2" customWidth="1"/>
    <col min="12282" max="12282" width="33" style="2" customWidth="1"/>
    <col min="12283" max="12283" width="13.140625" style="2" customWidth="1"/>
    <col min="12284" max="12284" width="16.28515625" style="2" customWidth="1"/>
    <col min="12285" max="12288" width="0" style="2" hidden="1" customWidth="1"/>
    <col min="12289" max="12289" width="13.7109375" style="2" customWidth="1"/>
    <col min="12290" max="12290" width="8.85546875" style="2"/>
    <col min="12291" max="12291" width="11" style="2" customWidth="1"/>
    <col min="12292" max="12536" width="8.85546875" style="2"/>
    <col min="12537" max="12537" width="7.140625" style="2" customWidth="1"/>
    <col min="12538" max="12538" width="33" style="2" customWidth="1"/>
    <col min="12539" max="12539" width="13.140625" style="2" customWidth="1"/>
    <col min="12540" max="12540" width="16.28515625" style="2" customWidth="1"/>
    <col min="12541" max="12544" width="0" style="2" hidden="1" customWidth="1"/>
    <col min="12545" max="12545" width="13.7109375" style="2" customWidth="1"/>
    <col min="12546" max="12546" width="8.85546875" style="2"/>
    <col min="12547" max="12547" width="11" style="2" customWidth="1"/>
    <col min="12548" max="12792" width="8.85546875" style="2"/>
    <col min="12793" max="12793" width="7.140625" style="2" customWidth="1"/>
    <col min="12794" max="12794" width="33" style="2" customWidth="1"/>
    <col min="12795" max="12795" width="13.140625" style="2" customWidth="1"/>
    <col min="12796" max="12796" width="16.28515625" style="2" customWidth="1"/>
    <col min="12797" max="12800" width="0" style="2" hidden="1" customWidth="1"/>
    <col min="12801" max="12801" width="13.7109375" style="2" customWidth="1"/>
    <col min="12802" max="12802" width="8.85546875" style="2"/>
    <col min="12803" max="12803" width="11" style="2" customWidth="1"/>
    <col min="12804" max="13048" width="8.85546875" style="2"/>
    <col min="13049" max="13049" width="7.140625" style="2" customWidth="1"/>
    <col min="13050" max="13050" width="33" style="2" customWidth="1"/>
    <col min="13051" max="13051" width="13.140625" style="2" customWidth="1"/>
    <col min="13052" max="13052" width="16.28515625" style="2" customWidth="1"/>
    <col min="13053" max="13056" width="0" style="2" hidden="1" customWidth="1"/>
    <col min="13057" max="13057" width="13.7109375" style="2" customWidth="1"/>
    <col min="13058" max="13058" width="8.85546875" style="2"/>
    <col min="13059" max="13059" width="11" style="2" customWidth="1"/>
    <col min="13060" max="13304" width="8.85546875" style="2"/>
    <col min="13305" max="13305" width="7.140625" style="2" customWidth="1"/>
    <col min="13306" max="13306" width="33" style="2" customWidth="1"/>
    <col min="13307" max="13307" width="13.140625" style="2" customWidth="1"/>
    <col min="13308" max="13308" width="16.28515625" style="2" customWidth="1"/>
    <col min="13309" max="13312" width="0" style="2" hidden="1" customWidth="1"/>
    <col min="13313" max="13313" width="13.7109375" style="2" customWidth="1"/>
    <col min="13314" max="13314" width="8.85546875" style="2"/>
    <col min="13315" max="13315" width="11" style="2" customWidth="1"/>
    <col min="13316" max="13560" width="8.85546875" style="2"/>
    <col min="13561" max="13561" width="7.140625" style="2" customWidth="1"/>
    <col min="13562" max="13562" width="33" style="2" customWidth="1"/>
    <col min="13563" max="13563" width="13.140625" style="2" customWidth="1"/>
    <col min="13564" max="13564" width="16.28515625" style="2" customWidth="1"/>
    <col min="13565" max="13568" width="0" style="2" hidden="1" customWidth="1"/>
    <col min="13569" max="13569" width="13.7109375" style="2" customWidth="1"/>
    <col min="13570" max="13570" width="8.85546875" style="2"/>
    <col min="13571" max="13571" width="11" style="2" customWidth="1"/>
    <col min="13572" max="13816" width="8.85546875" style="2"/>
    <col min="13817" max="13817" width="7.140625" style="2" customWidth="1"/>
    <col min="13818" max="13818" width="33" style="2" customWidth="1"/>
    <col min="13819" max="13819" width="13.140625" style="2" customWidth="1"/>
    <col min="13820" max="13820" width="16.28515625" style="2" customWidth="1"/>
    <col min="13821" max="13824" width="0" style="2" hidden="1" customWidth="1"/>
    <col min="13825" max="13825" width="13.7109375" style="2" customWidth="1"/>
    <col min="13826" max="13826" width="8.85546875" style="2"/>
    <col min="13827" max="13827" width="11" style="2" customWidth="1"/>
    <col min="13828" max="14072" width="8.85546875" style="2"/>
    <col min="14073" max="14073" width="7.140625" style="2" customWidth="1"/>
    <col min="14074" max="14074" width="33" style="2" customWidth="1"/>
    <col min="14075" max="14075" width="13.140625" style="2" customWidth="1"/>
    <col min="14076" max="14076" width="16.28515625" style="2" customWidth="1"/>
    <col min="14077" max="14080" width="0" style="2" hidden="1" customWidth="1"/>
    <col min="14081" max="14081" width="13.7109375" style="2" customWidth="1"/>
    <col min="14082" max="14082" width="8.85546875" style="2"/>
    <col min="14083" max="14083" width="11" style="2" customWidth="1"/>
    <col min="14084" max="14328" width="8.85546875" style="2"/>
    <col min="14329" max="14329" width="7.140625" style="2" customWidth="1"/>
    <col min="14330" max="14330" width="33" style="2" customWidth="1"/>
    <col min="14331" max="14331" width="13.140625" style="2" customWidth="1"/>
    <col min="14332" max="14332" width="16.28515625" style="2" customWidth="1"/>
    <col min="14333" max="14336" width="0" style="2" hidden="1" customWidth="1"/>
    <col min="14337" max="14337" width="13.7109375" style="2" customWidth="1"/>
    <col min="14338" max="14338" width="8.85546875" style="2"/>
    <col min="14339" max="14339" width="11" style="2" customWidth="1"/>
    <col min="14340" max="14584" width="8.85546875" style="2"/>
    <col min="14585" max="14585" width="7.140625" style="2" customWidth="1"/>
    <col min="14586" max="14586" width="33" style="2" customWidth="1"/>
    <col min="14587" max="14587" width="13.140625" style="2" customWidth="1"/>
    <col min="14588" max="14588" width="16.28515625" style="2" customWidth="1"/>
    <col min="14589" max="14592" width="0" style="2" hidden="1" customWidth="1"/>
    <col min="14593" max="14593" width="13.7109375" style="2" customWidth="1"/>
    <col min="14594" max="14594" width="8.85546875" style="2"/>
    <col min="14595" max="14595" width="11" style="2" customWidth="1"/>
    <col min="14596" max="14840" width="8.85546875" style="2"/>
    <col min="14841" max="14841" width="7.140625" style="2" customWidth="1"/>
    <col min="14842" max="14842" width="33" style="2" customWidth="1"/>
    <col min="14843" max="14843" width="13.140625" style="2" customWidth="1"/>
    <col min="14844" max="14844" width="16.28515625" style="2" customWidth="1"/>
    <col min="14845" max="14848" width="0" style="2" hidden="1" customWidth="1"/>
    <col min="14849" max="14849" width="13.7109375" style="2" customWidth="1"/>
    <col min="14850" max="14850" width="8.85546875" style="2"/>
    <col min="14851" max="14851" width="11" style="2" customWidth="1"/>
    <col min="14852" max="15096" width="8.85546875" style="2"/>
    <col min="15097" max="15097" width="7.140625" style="2" customWidth="1"/>
    <col min="15098" max="15098" width="33" style="2" customWidth="1"/>
    <col min="15099" max="15099" width="13.140625" style="2" customWidth="1"/>
    <col min="15100" max="15100" width="16.28515625" style="2" customWidth="1"/>
    <col min="15101" max="15104" width="0" style="2" hidden="1" customWidth="1"/>
    <col min="15105" max="15105" width="13.7109375" style="2" customWidth="1"/>
    <col min="15106" max="15106" width="8.85546875" style="2"/>
    <col min="15107" max="15107" width="11" style="2" customWidth="1"/>
    <col min="15108" max="15352" width="8.85546875" style="2"/>
    <col min="15353" max="15353" width="7.140625" style="2" customWidth="1"/>
    <col min="15354" max="15354" width="33" style="2" customWidth="1"/>
    <col min="15355" max="15355" width="13.140625" style="2" customWidth="1"/>
    <col min="15356" max="15356" width="16.28515625" style="2" customWidth="1"/>
    <col min="15357" max="15360" width="0" style="2" hidden="1" customWidth="1"/>
    <col min="15361" max="15361" width="13.7109375" style="2" customWidth="1"/>
    <col min="15362" max="15362" width="8.85546875" style="2"/>
    <col min="15363" max="15363" width="11" style="2" customWidth="1"/>
    <col min="15364" max="15608" width="8.85546875" style="2"/>
    <col min="15609" max="15609" width="7.140625" style="2" customWidth="1"/>
    <col min="15610" max="15610" width="33" style="2" customWidth="1"/>
    <col min="15611" max="15611" width="13.140625" style="2" customWidth="1"/>
    <col min="15612" max="15612" width="16.28515625" style="2" customWidth="1"/>
    <col min="15613" max="15616" width="0" style="2" hidden="1" customWidth="1"/>
    <col min="15617" max="15617" width="13.7109375" style="2" customWidth="1"/>
    <col min="15618" max="15618" width="8.85546875" style="2"/>
    <col min="15619" max="15619" width="11" style="2" customWidth="1"/>
    <col min="15620" max="15864" width="8.85546875" style="2"/>
    <col min="15865" max="15865" width="7.140625" style="2" customWidth="1"/>
    <col min="15866" max="15866" width="33" style="2" customWidth="1"/>
    <col min="15867" max="15867" width="13.140625" style="2" customWidth="1"/>
    <col min="15868" max="15868" width="16.28515625" style="2" customWidth="1"/>
    <col min="15869" max="15872" width="0" style="2" hidden="1" customWidth="1"/>
    <col min="15873" max="15873" width="13.7109375" style="2" customWidth="1"/>
    <col min="15874" max="15874" width="8.85546875" style="2"/>
    <col min="15875" max="15875" width="11" style="2" customWidth="1"/>
    <col min="15876" max="16120" width="8.85546875" style="2"/>
    <col min="16121" max="16121" width="7.140625" style="2" customWidth="1"/>
    <col min="16122" max="16122" width="33" style="2" customWidth="1"/>
    <col min="16123" max="16123" width="13.140625" style="2" customWidth="1"/>
    <col min="16124" max="16124" width="16.28515625" style="2" customWidth="1"/>
    <col min="16125" max="16128" width="0" style="2" hidden="1" customWidth="1"/>
    <col min="16129" max="16129" width="13.7109375" style="2" customWidth="1"/>
    <col min="16130" max="16130" width="8.85546875" style="2"/>
    <col min="16131" max="16131" width="11" style="2" customWidth="1"/>
    <col min="16132" max="16384" width="8.85546875" style="2"/>
  </cols>
  <sheetData>
    <row r="1" spans="1:17">
      <c r="H1" s="1"/>
      <c r="I1" s="1"/>
      <c r="J1" s="1" t="s">
        <v>754</v>
      </c>
    </row>
    <row r="2" spans="1:17">
      <c r="H2" s="1"/>
      <c r="I2" s="1"/>
      <c r="J2" s="1" t="s">
        <v>849</v>
      </c>
    </row>
    <row r="3" spans="1:17">
      <c r="H3" s="1"/>
      <c r="I3" s="1"/>
      <c r="J3" s="1" t="s">
        <v>13</v>
      </c>
    </row>
    <row r="5" spans="1:17" s="8" customFormat="1" ht="14.25">
      <c r="A5" s="325" t="s">
        <v>729</v>
      </c>
      <c r="B5" s="325"/>
      <c r="C5" s="325"/>
      <c r="D5" s="325"/>
      <c r="E5" s="325"/>
      <c r="F5" s="325"/>
      <c r="G5" s="325"/>
      <c r="H5" s="325"/>
      <c r="I5" s="325"/>
      <c r="J5" s="325"/>
      <c r="K5" s="99"/>
      <c r="L5" s="99"/>
      <c r="M5" s="99"/>
    </row>
    <row r="6" spans="1:17" s="8" customFormat="1" ht="14.25">
      <c r="A6" s="325" t="s">
        <v>755</v>
      </c>
      <c r="B6" s="325"/>
      <c r="C6" s="325"/>
      <c r="D6" s="325"/>
      <c r="E6" s="325"/>
      <c r="F6" s="325"/>
      <c r="G6" s="325"/>
      <c r="H6" s="325"/>
      <c r="I6" s="325"/>
      <c r="J6" s="325"/>
      <c r="K6" s="99"/>
      <c r="L6" s="99"/>
      <c r="M6" s="99"/>
    </row>
    <row r="7" spans="1:17" s="8" customFormat="1" ht="14.25">
      <c r="A7" s="325" t="s">
        <v>756</v>
      </c>
      <c r="B7" s="325"/>
      <c r="C7" s="325"/>
      <c r="D7" s="325"/>
      <c r="E7" s="325"/>
      <c r="F7" s="325"/>
      <c r="G7" s="325"/>
      <c r="H7" s="325"/>
      <c r="I7" s="325"/>
      <c r="J7" s="325"/>
      <c r="K7" s="99"/>
      <c r="L7" s="99"/>
      <c r="M7" s="99"/>
    </row>
    <row r="8" spans="1:17" s="8" customFormat="1" ht="14.25">
      <c r="K8" s="99"/>
      <c r="L8" s="99"/>
      <c r="M8" s="99"/>
    </row>
    <row r="9" spans="1:17" s="120" customFormat="1" ht="46.9" customHeight="1">
      <c r="A9" s="119" t="s">
        <v>3</v>
      </c>
      <c r="B9" s="60"/>
      <c r="C9" s="100" t="s">
        <v>670</v>
      </c>
      <c r="D9" s="60" t="s">
        <v>732</v>
      </c>
      <c r="E9" s="60" t="s">
        <v>757</v>
      </c>
      <c r="F9" s="60" t="s">
        <v>758</v>
      </c>
      <c r="G9" s="60" t="s">
        <v>759</v>
      </c>
      <c r="H9" s="60" t="s">
        <v>813</v>
      </c>
      <c r="I9" s="60" t="s">
        <v>811</v>
      </c>
      <c r="J9" s="60" t="s">
        <v>735</v>
      </c>
      <c r="K9" s="99"/>
      <c r="L9" s="99"/>
      <c r="M9" s="99"/>
      <c r="N9" s="8"/>
    </row>
    <row r="10" spans="1:17" s="120" customFormat="1" ht="14.25">
      <c r="A10" s="11">
        <v>1</v>
      </c>
      <c r="B10" s="11"/>
      <c r="C10" s="11">
        <v>2</v>
      </c>
      <c r="D10" s="11">
        <v>3</v>
      </c>
      <c r="E10" s="11">
        <v>4</v>
      </c>
      <c r="F10" s="11">
        <v>5</v>
      </c>
      <c r="G10" s="11" t="s">
        <v>671</v>
      </c>
      <c r="H10" s="11">
        <v>7</v>
      </c>
      <c r="I10" s="11">
        <v>8</v>
      </c>
      <c r="J10" s="11" t="s">
        <v>842</v>
      </c>
      <c r="K10" s="99"/>
      <c r="L10" s="99"/>
      <c r="M10" s="8"/>
      <c r="N10" s="8"/>
    </row>
    <row r="11" spans="1:17" s="8" customFormat="1" ht="14.25">
      <c r="A11" s="102" t="s">
        <v>4</v>
      </c>
      <c r="B11" s="102"/>
      <c r="C11" s="121"/>
      <c r="D11" s="172">
        <f t="shared" ref="D11:H11" si="0">SUM(D12:D32)</f>
        <v>5197</v>
      </c>
      <c r="E11" s="123">
        <f t="shared" si="0"/>
        <v>8449313</v>
      </c>
      <c r="F11" s="123">
        <f t="shared" si="0"/>
        <v>4224657</v>
      </c>
      <c r="G11" s="123">
        <f t="shared" si="0"/>
        <v>12673970</v>
      </c>
      <c r="H11" s="122">
        <f t="shared" si="0"/>
        <v>4894</v>
      </c>
      <c r="I11" s="123">
        <f>SUM(I12:I32)</f>
        <v>224632</v>
      </c>
      <c r="J11" s="123">
        <f>SUM(J12:J32)</f>
        <v>12898602</v>
      </c>
      <c r="K11" s="99"/>
      <c r="L11" s="179"/>
      <c r="Q11" s="120"/>
    </row>
    <row r="12" spans="1:17" s="8" customFormat="1" ht="14.25">
      <c r="A12" s="104">
        <v>1</v>
      </c>
      <c r="B12" s="124" t="s">
        <v>760</v>
      </c>
      <c r="C12" s="125" t="s">
        <v>691</v>
      </c>
      <c r="D12" s="173">
        <v>53</v>
      </c>
      <c r="E12" s="127">
        <v>79744</v>
      </c>
      <c r="F12" s="18">
        <v>0</v>
      </c>
      <c r="G12" s="127">
        <f t="shared" ref="G12:G30" si="1">E12+F12</f>
        <v>79744</v>
      </c>
      <c r="H12" s="126">
        <v>24</v>
      </c>
      <c r="I12" s="127">
        <v>47413</v>
      </c>
      <c r="J12" s="127">
        <f>G12+I12</f>
        <v>127157</v>
      </c>
      <c r="K12" s="99"/>
      <c r="L12" s="99"/>
      <c r="Q12" s="120"/>
    </row>
    <row r="13" spans="1:17" s="8" customFormat="1" ht="14.25">
      <c r="A13" s="109">
        <v>2</v>
      </c>
      <c r="B13" s="110" t="s">
        <v>761</v>
      </c>
      <c r="C13" s="110" t="s">
        <v>672</v>
      </c>
      <c r="D13" s="174">
        <v>122</v>
      </c>
      <c r="E13" s="129">
        <v>168576</v>
      </c>
      <c r="F13" s="19">
        <v>0</v>
      </c>
      <c r="G13" s="129">
        <f t="shared" si="1"/>
        <v>168576</v>
      </c>
      <c r="H13" s="128">
        <v>87</v>
      </c>
      <c r="I13" s="129">
        <v>85782</v>
      </c>
      <c r="J13" s="129">
        <f t="shared" ref="J13:J32" si="2">G13+I13</f>
        <v>254358</v>
      </c>
      <c r="K13" s="99"/>
      <c r="L13" s="99"/>
      <c r="Q13" s="120"/>
    </row>
    <row r="14" spans="1:17" s="8" customFormat="1" ht="14.25">
      <c r="A14" s="109">
        <v>3</v>
      </c>
      <c r="B14" s="110" t="s">
        <v>762</v>
      </c>
      <c r="C14" s="110" t="s">
        <v>673</v>
      </c>
      <c r="D14" s="174">
        <v>211</v>
      </c>
      <c r="E14" s="129">
        <v>351494</v>
      </c>
      <c r="F14" s="19">
        <v>0</v>
      </c>
      <c r="G14" s="129">
        <f t="shared" si="1"/>
        <v>351494</v>
      </c>
      <c r="H14" s="128">
        <v>222</v>
      </c>
      <c r="I14" s="129">
        <v>199745</v>
      </c>
      <c r="J14" s="129">
        <f t="shared" si="2"/>
        <v>551239</v>
      </c>
      <c r="K14" s="99"/>
      <c r="L14" s="99"/>
      <c r="Q14" s="120"/>
    </row>
    <row r="15" spans="1:17" s="8" customFormat="1" ht="14.25">
      <c r="A15" s="109">
        <v>4</v>
      </c>
      <c r="B15" s="110" t="s">
        <v>763</v>
      </c>
      <c r="C15" s="110" t="s">
        <v>674</v>
      </c>
      <c r="D15" s="175">
        <v>124</v>
      </c>
      <c r="E15" s="129">
        <v>205328</v>
      </c>
      <c r="F15" s="19">
        <v>0</v>
      </c>
      <c r="G15" s="129">
        <f t="shared" si="1"/>
        <v>205328</v>
      </c>
      <c r="H15" s="113">
        <v>105</v>
      </c>
      <c r="I15" s="129">
        <v>107500</v>
      </c>
      <c r="J15" s="129">
        <f t="shared" si="2"/>
        <v>312828</v>
      </c>
      <c r="K15" s="99"/>
      <c r="L15" s="99"/>
      <c r="Q15" s="120"/>
    </row>
    <row r="16" spans="1:17" s="8" customFormat="1" ht="14.25">
      <c r="A16" s="109">
        <v>5</v>
      </c>
      <c r="B16" s="110" t="s">
        <v>764</v>
      </c>
      <c r="C16" s="110" t="s">
        <v>690</v>
      </c>
      <c r="D16" s="175">
        <v>223</v>
      </c>
      <c r="E16" s="129">
        <v>303072</v>
      </c>
      <c r="F16" s="19">
        <v>0</v>
      </c>
      <c r="G16" s="129">
        <f t="shared" si="1"/>
        <v>303072</v>
      </c>
      <c r="H16" s="113">
        <v>184</v>
      </c>
      <c r="I16" s="129">
        <v>141993</v>
      </c>
      <c r="J16" s="129">
        <f t="shared" si="2"/>
        <v>445065</v>
      </c>
      <c r="K16" s="99"/>
      <c r="L16" s="99"/>
      <c r="Q16" s="120"/>
    </row>
    <row r="17" spans="1:17" s="8" customFormat="1" ht="14.25">
      <c r="A17" s="109">
        <v>6</v>
      </c>
      <c r="B17" s="110" t="s">
        <v>765</v>
      </c>
      <c r="C17" s="110" t="s">
        <v>675</v>
      </c>
      <c r="D17" s="174">
        <v>432</v>
      </c>
      <c r="E17" s="129">
        <v>719488</v>
      </c>
      <c r="F17" s="19">
        <v>0</v>
      </c>
      <c r="G17" s="129">
        <f t="shared" si="1"/>
        <v>719488</v>
      </c>
      <c r="H17" s="128">
        <v>413</v>
      </c>
      <c r="I17" s="129">
        <v>351228</v>
      </c>
      <c r="J17" s="129">
        <f t="shared" si="2"/>
        <v>1070716</v>
      </c>
      <c r="K17" s="99"/>
      <c r="L17" s="99"/>
      <c r="Q17" s="120"/>
    </row>
    <row r="18" spans="1:17" s="8" customFormat="1" ht="14.25">
      <c r="A18" s="109">
        <v>7</v>
      </c>
      <c r="B18" s="110" t="s">
        <v>766</v>
      </c>
      <c r="C18" s="110" t="s">
        <v>676</v>
      </c>
      <c r="D18" s="174">
        <v>225</v>
      </c>
      <c r="E18" s="129">
        <v>538296</v>
      </c>
      <c r="F18" s="19">
        <v>0</v>
      </c>
      <c r="G18" s="129">
        <f t="shared" si="1"/>
        <v>538296</v>
      </c>
      <c r="H18" s="128">
        <v>220</v>
      </c>
      <c r="I18" s="129">
        <v>314046</v>
      </c>
      <c r="J18" s="129">
        <f t="shared" si="2"/>
        <v>852342</v>
      </c>
      <c r="K18" s="99"/>
      <c r="L18" s="99"/>
      <c r="Q18" s="120"/>
    </row>
    <row r="19" spans="1:17" s="8" customFormat="1" ht="14.25">
      <c r="A19" s="109">
        <v>8</v>
      </c>
      <c r="B19" s="110" t="s">
        <v>767</v>
      </c>
      <c r="C19" s="110" t="s">
        <v>677</v>
      </c>
      <c r="D19" s="174">
        <v>203</v>
      </c>
      <c r="E19" s="129">
        <v>227848</v>
      </c>
      <c r="F19" s="19">
        <v>0</v>
      </c>
      <c r="G19" s="129">
        <f t="shared" si="1"/>
        <v>227848</v>
      </c>
      <c r="H19" s="128">
        <v>164</v>
      </c>
      <c r="I19" s="129">
        <v>123301</v>
      </c>
      <c r="J19" s="129">
        <f t="shared" si="2"/>
        <v>351149</v>
      </c>
      <c r="K19" s="99"/>
      <c r="L19" s="99"/>
      <c r="Q19" s="120"/>
    </row>
    <row r="20" spans="1:17" s="8" customFormat="1" ht="14.25">
      <c r="A20" s="109">
        <v>9</v>
      </c>
      <c r="B20" s="110" t="s">
        <v>768</v>
      </c>
      <c r="C20" s="110" t="s">
        <v>678</v>
      </c>
      <c r="D20" s="174">
        <v>92</v>
      </c>
      <c r="E20" s="129">
        <v>130552</v>
      </c>
      <c r="F20" s="19">
        <v>0</v>
      </c>
      <c r="G20" s="129">
        <f t="shared" si="1"/>
        <v>130552</v>
      </c>
      <c r="H20" s="128">
        <v>88</v>
      </c>
      <c r="I20" s="129">
        <v>58752</v>
      </c>
      <c r="J20" s="129">
        <f t="shared" si="2"/>
        <v>189304</v>
      </c>
      <c r="K20" s="99"/>
      <c r="L20" s="99"/>
      <c r="Q20" s="120"/>
    </row>
    <row r="21" spans="1:17" s="8" customFormat="1" ht="14.25">
      <c r="A21" s="109">
        <v>10</v>
      </c>
      <c r="B21" s="110" t="s">
        <v>769</v>
      </c>
      <c r="C21" s="110" t="s">
        <v>679</v>
      </c>
      <c r="D21" s="174">
        <v>186</v>
      </c>
      <c r="E21" s="129">
        <v>276256</v>
      </c>
      <c r="F21" s="19">
        <v>0</v>
      </c>
      <c r="G21" s="129">
        <f t="shared" si="1"/>
        <v>276256</v>
      </c>
      <c r="H21" s="128">
        <v>188</v>
      </c>
      <c r="I21" s="129">
        <v>156541</v>
      </c>
      <c r="J21" s="129">
        <f t="shared" si="2"/>
        <v>432797</v>
      </c>
      <c r="K21" s="99"/>
      <c r="L21" s="99"/>
      <c r="Q21" s="120"/>
    </row>
    <row r="22" spans="1:17" s="8" customFormat="1" ht="14.25">
      <c r="A22" s="109">
        <v>11</v>
      </c>
      <c r="B22" s="110" t="s">
        <v>770</v>
      </c>
      <c r="C22" s="110" t="s">
        <v>680</v>
      </c>
      <c r="D22" s="174">
        <v>67</v>
      </c>
      <c r="E22" s="129">
        <v>82248</v>
      </c>
      <c r="F22" s="19">
        <v>0</v>
      </c>
      <c r="G22" s="129">
        <f t="shared" si="1"/>
        <v>82248</v>
      </c>
      <c r="H22" s="128">
        <v>47</v>
      </c>
      <c r="I22" s="129">
        <v>49333</v>
      </c>
      <c r="J22" s="129">
        <f t="shared" si="2"/>
        <v>131581</v>
      </c>
      <c r="K22" s="99"/>
      <c r="L22" s="99"/>
      <c r="Q22" s="120"/>
    </row>
    <row r="23" spans="1:17" s="8" customFormat="1" ht="14.25">
      <c r="A23" s="109">
        <v>12</v>
      </c>
      <c r="B23" s="112" t="s">
        <v>771</v>
      </c>
      <c r="C23" s="112" t="s">
        <v>681</v>
      </c>
      <c r="D23" s="174">
        <v>215</v>
      </c>
      <c r="E23" s="129">
        <v>329464</v>
      </c>
      <c r="F23" s="19">
        <v>0</v>
      </c>
      <c r="G23" s="129">
        <f t="shared" si="1"/>
        <v>329464</v>
      </c>
      <c r="H23" s="128">
        <v>168</v>
      </c>
      <c r="I23" s="129">
        <v>152947</v>
      </c>
      <c r="J23" s="129">
        <f t="shared" si="2"/>
        <v>482411</v>
      </c>
      <c r="K23" s="99"/>
      <c r="L23" s="99"/>
      <c r="Q23" s="120"/>
    </row>
    <row r="24" spans="1:17" s="8" customFormat="1" ht="14.25">
      <c r="A24" s="109">
        <v>13</v>
      </c>
      <c r="B24" s="112" t="s">
        <v>772</v>
      </c>
      <c r="C24" s="114" t="s">
        <v>682</v>
      </c>
      <c r="D24" s="174">
        <v>950</v>
      </c>
      <c r="E24" s="129">
        <v>1453672</v>
      </c>
      <c r="F24" s="19">
        <v>0</v>
      </c>
      <c r="G24" s="129">
        <f t="shared" si="1"/>
        <v>1453672</v>
      </c>
      <c r="H24" s="128">
        <v>934</v>
      </c>
      <c r="I24" s="129">
        <v>686229</v>
      </c>
      <c r="J24" s="129">
        <f t="shared" si="2"/>
        <v>2139901</v>
      </c>
      <c r="K24" s="99"/>
      <c r="L24" s="99"/>
      <c r="Q24" s="120"/>
    </row>
    <row r="25" spans="1:17" s="8" customFormat="1" ht="14.25">
      <c r="A25" s="109">
        <v>14</v>
      </c>
      <c r="B25" s="112" t="s">
        <v>773</v>
      </c>
      <c r="C25" s="112" t="s">
        <v>683</v>
      </c>
      <c r="D25" s="174">
        <v>276</v>
      </c>
      <c r="E25" s="129">
        <v>505768</v>
      </c>
      <c r="F25" s="19">
        <v>0</v>
      </c>
      <c r="G25" s="129">
        <f t="shared" si="1"/>
        <v>505768</v>
      </c>
      <c r="H25" s="128">
        <v>280</v>
      </c>
      <c r="I25" s="129">
        <v>275155</v>
      </c>
      <c r="J25" s="129">
        <f t="shared" si="2"/>
        <v>780923</v>
      </c>
      <c r="K25" s="99"/>
      <c r="L25" s="99"/>
      <c r="Q25" s="120"/>
    </row>
    <row r="26" spans="1:17" s="8" customFormat="1" ht="14.25">
      <c r="A26" s="109">
        <v>15</v>
      </c>
      <c r="B26" s="112" t="s">
        <v>774</v>
      </c>
      <c r="C26" s="112" t="s">
        <v>684</v>
      </c>
      <c r="D26" s="174">
        <v>412</v>
      </c>
      <c r="E26" s="129">
        <v>676792</v>
      </c>
      <c r="F26" s="19">
        <v>0</v>
      </c>
      <c r="G26" s="129">
        <f t="shared" si="1"/>
        <v>676792</v>
      </c>
      <c r="H26" s="128">
        <v>393</v>
      </c>
      <c r="I26" s="129">
        <v>333642</v>
      </c>
      <c r="J26" s="129">
        <f t="shared" si="2"/>
        <v>1010434</v>
      </c>
      <c r="K26" s="99"/>
      <c r="L26" s="99"/>
      <c r="Q26" s="120"/>
    </row>
    <row r="27" spans="1:17" s="8" customFormat="1" ht="14.25">
      <c r="A27" s="109">
        <v>16</v>
      </c>
      <c r="B27" s="110" t="s">
        <v>775</v>
      </c>
      <c r="C27" s="110" t="s">
        <v>685</v>
      </c>
      <c r="D27" s="174">
        <v>702</v>
      </c>
      <c r="E27" s="129">
        <v>1245224</v>
      </c>
      <c r="F27" s="19">
        <v>0</v>
      </c>
      <c r="G27" s="129">
        <f t="shared" si="1"/>
        <v>1245224</v>
      </c>
      <c r="H27" s="128">
        <v>746</v>
      </c>
      <c r="I27" s="129">
        <v>650079</v>
      </c>
      <c r="J27" s="129">
        <f t="shared" si="2"/>
        <v>1895303</v>
      </c>
      <c r="K27" s="99"/>
      <c r="L27" s="99"/>
      <c r="Q27" s="120"/>
    </row>
    <row r="28" spans="1:17" s="8" customFormat="1" ht="14.25">
      <c r="A28" s="109">
        <v>17</v>
      </c>
      <c r="B28" s="110" t="s">
        <v>776</v>
      </c>
      <c r="C28" s="110" t="s">
        <v>686</v>
      </c>
      <c r="D28" s="174">
        <v>155</v>
      </c>
      <c r="E28" s="129">
        <v>229889</v>
      </c>
      <c r="F28" s="19">
        <v>0</v>
      </c>
      <c r="G28" s="129">
        <f t="shared" si="1"/>
        <v>229889</v>
      </c>
      <c r="H28" s="128">
        <v>121</v>
      </c>
      <c r="I28" s="129">
        <v>120058</v>
      </c>
      <c r="J28" s="129">
        <f t="shared" si="2"/>
        <v>349947</v>
      </c>
      <c r="K28" s="99"/>
      <c r="L28" s="99"/>
      <c r="Q28" s="120"/>
    </row>
    <row r="29" spans="1:17" s="8" customFormat="1" ht="14.25">
      <c r="A29" s="109">
        <v>18</v>
      </c>
      <c r="B29" s="110" t="s">
        <v>777</v>
      </c>
      <c r="C29" s="110" t="s">
        <v>687</v>
      </c>
      <c r="D29" s="174">
        <v>101</v>
      </c>
      <c r="E29" s="129">
        <v>174576</v>
      </c>
      <c r="F29" s="19">
        <v>0</v>
      </c>
      <c r="G29" s="129">
        <f t="shared" si="1"/>
        <v>174576</v>
      </c>
      <c r="H29" s="128">
        <v>79</v>
      </c>
      <c r="I29" s="129">
        <v>90376</v>
      </c>
      <c r="J29" s="129">
        <f t="shared" si="2"/>
        <v>264952</v>
      </c>
      <c r="K29" s="99"/>
      <c r="L29" s="99"/>
      <c r="Q29" s="120"/>
    </row>
    <row r="30" spans="1:17" s="8" customFormat="1" ht="14.25">
      <c r="A30" s="109">
        <v>19</v>
      </c>
      <c r="B30" s="110" t="s">
        <v>778</v>
      </c>
      <c r="C30" s="110" t="s">
        <v>688</v>
      </c>
      <c r="D30" s="176">
        <v>448</v>
      </c>
      <c r="E30" s="129">
        <v>707536</v>
      </c>
      <c r="F30" s="19">
        <v>0</v>
      </c>
      <c r="G30" s="129">
        <f t="shared" si="1"/>
        <v>707536</v>
      </c>
      <c r="H30" s="130">
        <v>431</v>
      </c>
      <c r="I30" s="129">
        <v>353131</v>
      </c>
      <c r="J30" s="129">
        <f t="shared" si="2"/>
        <v>1060667</v>
      </c>
      <c r="K30" s="99"/>
      <c r="L30" s="99"/>
      <c r="Q30" s="120"/>
    </row>
    <row r="31" spans="1:17" s="8" customFormat="1" ht="14.25">
      <c r="A31" s="131">
        <v>20</v>
      </c>
      <c r="B31" s="110" t="s">
        <v>779</v>
      </c>
      <c r="C31" s="110" t="s">
        <v>780</v>
      </c>
      <c r="D31" s="176">
        <v>0</v>
      </c>
      <c r="E31" s="132">
        <v>43490</v>
      </c>
      <c r="F31" s="19">
        <v>0</v>
      </c>
      <c r="G31" s="132">
        <v>43490</v>
      </c>
      <c r="H31" s="130">
        <v>0</v>
      </c>
      <c r="I31" s="132">
        <v>37716</v>
      </c>
      <c r="J31" s="129">
        <f t="shared" si="2"/>
        <v>81206</v>
      </c>
      <c r="K31" s="99"/>
      <c r="L31" s="99"/>
      <c r="Q31" s="120"/>
    </row>
    <row r="32" spans="1:17" s="8" customFormat="1" ht="14.25">
      <c r="A32" s="61">
        <v>21</v>
      </c>
      <c r="B32" s="133" t="s">
        <v>779</v>
      </c>
      <c r="C32" s="133" t="s">
        <v>689</v>
      </c>
      <c r="D32" s="177">
        <v>0</v>
      </c>
      <c r="E32" s="135">
        <v>0</v>
      </c>
      <c r="F32" s="135">
        <v>4224657</v>
      </c>
      <c r="G32" s="135">
        <f>E32+F32</f>
        <v>4224657</v>
      </c>
      <c r="H32" s="134">
        <v>0</v>
      </c>
      <c r="I32" s="135">
        <f>-4449289+338954</f>
        <v>-4110335</v>
      </c>
      <c r="J32" s="180">
        <f t="shared" si="2"/>
        <v>114322</v>
      </c>
      <c r="K32" s="99"/>
      <c r="L32" s="99"/>
      <c r="Q32" s="120"/>
    </row>
    <row r="33" spans="1:17" s="8" customFormat="1" ht="14.25">
      <c r="D33" s="136"/>
      <c r="F33" s="120"/>
      <c r="K33" s="99"/>
      <c r="L33" s="99"/>
      <c r="Q33" s="120"/>
    </row>
    <row r="34" spans="1:17" s="8" customFormat="1" ht="14.25">
      <c r="K34" s="99"/>
      <c r="L34" s="99"/>
      <c r="O34" s="120"/>
      <c r="P34" s="120"/>
      <c r="Q34" s="120"/>
    </row>
    <row r="35" spans="1:17" s="8" customFormat="1" ht="14.25">
      <c r="A35" s="326" t="s">
        <v>848</v>
      </c>
      <c r="B35" s="326"/>
      <c r="C35" s="326"/>
      <c r="D35" s="326"/>
      <c r="E35" s="326"/>
      <c r="F35" s="326"/>
      <c r="G35" s="326"/>
      <c r="H35" s="326"/>
      <c r="I35" s="326"/>
      <c r="J35" s="326"/>
      <c r="K35" s="99"/>
      <c r="L35" s="99"/>
      <c r="O35" s="120"/>
      <c r="P35" s="120"/>
      <c r="Q35" s="120"/>
    </row>
    <row r="36" spans="1:17" s="8" customFormat="1" ht="14.25">
      <c r="K36" s="99"/>
      <c r="L36" s="99"/>
      <c r="O36" s="120"/>
      <c r="P36" s="120"/>
      <c r="Q36" s="120"/>
    </row>
    <row r="37" spans="1:17" s="8" customFormat="1" ht="14.25">
      <c r="K37" s="99"/>
      <c r="L37" s="99"/>
      <c r="O37" s="120"/>
      <c r="P37" s="120"/>
      <c r="Q37" s="120"/>
    </row>
    <row r="38" spans="1:17" s="8" customFormat="1" ht="14.25">
      <c r="K38" s="99"/>
      <c r="L38" s="99"/>
      <c r="O38" s="120"/>
      <c r="P38" s="120"/>
      <c r="Q38" s="120"/>
    </row>
    <row r="39" spans="1:17" s="8" customFormat="1" ht="14.25">
      <c r="K39" s="99"/>
      <c r="L39" s="99"/>
      <c r="O39" s="120"/>
      <c r="P39" s="120"/>
      <c r="Q39" s="120"/>
    </row>
    <row r="40" spans="1:17" s="8" customFormat="1" ht="14.25">
      <c r="K40" s="99"/>
      <c r="L40" s="99"/>
      <c r="O40" s="120"/>
      <c r="P40" s="120"/>
      <c r="Q40" s="120"/>
    </row>
    <row r="41" spans="1:17" s="8" customFormat="1" ht="14.25">
      <c r="K41" s="99"/>
      <c r="L41" s="99"/>
      <c r="O41" s="120"/>
      <c r="P41" s="120"/>
      <c r="Q41" s="120"/>
    </row>
    <row r="42" spans="1:17" s="8" customFormat="1" ht="14.25">
      <c r="K42" s="99"/>
      <c r="L42" s="99"/>
      <c r="O42" s="120"/>
      <c r="P42" s="120"/>
      <c r="Q42" s="120"/>
    </row>
    <row r="43" spans="1:17" s="8" customFormat="1" ht="14.25">
      <c r="K43" s="99"/>
      <c r="L43" s="99"/>
      <c r="O43" s="120"/>
      <c r="P43" s="120"/>
      <c r="Q43" s="120"/>
    </row>
    <row r="44" spans="1:17" s="8" customFormat="1" ht="14.25">
      <c r="K44" s="99"/>
      <c r="L44" s="99"/>
      <c r="O44" s="120"/>
      <c r="P44" s="120"/>
      <c r="Q44" s="120"/>
    </row>
    <row r="45" spans="1:17" s="8" customFormat="1" ht="14.25">
      <c r="K45" s="99"/>
      <c r="L45" s="99"/>
      <c r="O45" s="120"/>
      <c r="P45" s="120"/>
      <c r="Q45" s="120"/>
    </row>
    <row r="46" spans="1:17" s="8" customFormat="1" ht="14.25">
      <c r="K46" s="99"/>
      <c r="L46" s="99"/>
      <c r="O46" s="120"/>
      <c r="P46" s="120"/>
      <c r="Q46" s="120"/>
    </row>
    <row r="47" spans="1:17" s="8" customFormat="1" ht="14.25">
      <c r="K47" s="99"/>
      <c r="L47" s="99"/>
      <c r="O47" s="120"/>
      <c r="P47" s="120"/>
      <c r="Q47" s="120"/>
    </row>
    <row r="48" spans="1:17" s="8" customFormat="1" ht="14.25">
      <c r="K48" s="99"/>
      <c r="L48" s="99"/>
      <c r="O48" s="120"/>
      <c r="P48" s="120"/>
      <c r="Q48" s="120"/>
    </row>
    <row r="49" spans="11:17" s="8" customFormat="1" ht="14.25">
      <c r="K49" s="99"/>
      <c r="L49" s="99"/>
      <c r="O49" s="120"/>
      <c r="P49" s="120"/>
      <c r="Q49" s="120"/>
    </row>
    <row r="50" spans="11:17" s="8" customFormat="1" ht="14.25">
      <c r="K50" s="99"/>
      <c r="L50" s="99"/>
      <c r="O50" s="120"/>
      <c r="P50" s="120"/>
      <c r="Q50" s="120"/>
    </row>
    <row r="51" spans="11:17" s="8" customFormat="1" ht="14.25">
      <c r="K51" s="99"/>
      <c r="L51" s="99"/>
      <c r="O51" s="120"/>
      <c r="P51" s="120"/>
      <c r="Q51" s="120"/>
    </row>
    <row r="52" spans="11:17" s="8" customFormat="1" ht="14.25">
      <c r="K52" s="99"/>
      <c r="L52" s="99"/>
      <c r="O52" s="120"/>
      <c r="P52" s="120"/>
      <c r="Q52" s="120"/>
    </row>
    <row r="53" spans="11:17" s="8" customFormat="1" ht="14.25">
      <c r="K53" s="99"/>
      <c r="L53" s="99"/>
      <c r="O53" s="120"/>
      <c r="P53" s="120"/>
      <c r="Q53" s="120"/>
    </row>
    <row r="54" spans="11:17" s="8" customFormat="1" ht="14.25">
      <c r="K54" s="99"/>
      <c r="L54" s="99"/>
      <c r="O54" s="120"/>
      <c r="P54" s="120"/>
      <c r="Q54" s="120"/>
    </row>
    <row r="55" spans="11:17" s="8" customFormat="1" ht="14.25">
      <c r="K55" s="99"/>
      <c r="L55" s="99"/>
      <c r="O55" s="120"/>
      <c r="P55" s="120"/>
      <c r="Q55" s="120"/>
    </row>
    <row r="56" spans="11:17" s="8" customFormat="1" ht="14.25">
      <c r="K56" s="99"/>
      <c r="L56" s="99"/>
      <c r="O56" s="120"/>
      <c r="P56" s="120"/>
      <c r="Q56" s="120"/>
    </row>
    <row r="57" spans="11:17" s="8" customFormat="1" ht="14.25">
      <c r="K57" s="99"/>
      <c r="L57" s="99"/>
      <c r="O57" s="120"/>
      <c r="P57" s="120"/>
      <c r="Q57" s="120"/>
    </row>
    <row r="58" spans="11:17" s="8" customFormat="1" ht="12"/>
    <row r="59" spans="11:17" s="8" customFormat="1" ht="12"/>
    <row r="60" spans="11:17" s="8" customFormat="1" ht="12"/>
    <row r="61" spans="11:17" s="8" customFormat="1" ht="12"/>
    <row r="62" spans="11:17" s="8" customFormat="1" ht="12"/>
    <row r="63" spans="11:17" s="8" customFormat="1" ht="12"/>
    <row r="64" spans="11:17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  <row r="110" s="8" customFormat="1" ht="12"/>
    <row r="111" s="8" customFormat="1" ht="12"/>
    <row r="112" s="8" customFormat="1" ht="12"/>
    <row r="113" spans="12:16" s="8" customFormat="1" ht="12"/>
    <row r="114" spans="12:16" s="8" customFormat="1" ht="12"/>
    <row r="115" spans="12:16" s="8" customFormat="1" ht="12"/>
    <row r="116" spans="12:16" s="8" customFormat="1" ht="12"/>
    <row r="117" spans="12:16" s="8" customFormat="1" ht="12"/>
    <row r="118" spans="12:16" s="8" customFormat="1" ht="12"/>
    <row r="119" spans="12:16" s="8" customFormat="1" ht="12"/>
    <row r="120" spans="12:16" s="8" customFormat="1" ht="12"/>
    <row r="121" spans="12:16" s="8" customFormat="1" ht="12"/>
    <row r="122" spans="12:16" s="8" customFormat="1" ht="12"/>
    <row r="123" spans="12:16" s="8" customFormat="1" ht="12"/>
    <row r="124" spans="12:16" s="8" customFormat="1">
      <c r="L124" s="2"/>
      <c r="M124" s="2"/>
      <c r="N124" s="2"/>
      <c r="O124" s="2"/>
      <c r="P124" s="2"/>
    </row>
  </sheetData>
  <mergeCells count="4">
    <mergeCell ref="A5:J5"/>
    <mergeCell ref="A6:J6"/>
    <mergeCell ref="A7:J7"/>
    <mergeCell ref="A35:J35"/>
  </mergeCells>
  <pageMargins left="0.70866141732283505" right="0.31496062992126" top="0.74803149606299202" bottom="0.74803149606299202" header="0.31496062992126" footer="0.31496062992126"/>
  <pageSetup paperSize="9" scale="8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76921-79A0-4BF5-A537-9BA65E950F61}">
  <sheetPr>
    <tabColor theme="4" tint="0.79992065187536243"/>
    <pageSetUpPr fitToPage="1"/>
  </sheetPr>
  <dimension ref="A1:I94"/>
  <sheetViews>
    <sheetView workbookViewId="0">
      <selection activeCell="H3" sqref="H3"/>
    </sheetView>
  </sheetViews>
  <sheetFormatPr defaultRowHeight="12.75"/>
  <cols>
    <col min="1" max="1" width="6.28515625" style="4" customWidth="1"/>
    <col min="2" max="2" width="29.42578125" style="4" customWidth="1"/>
    <col min="3" max="3" width="14.7109375" style="4" customWidth="1"/>
    <col min="4" max="4" width="15" style="4" customWidth="1"/>
    <col min="5" max="7" width="14.28515625" style="4" customWidth="1"/>
    <col min="8" max="8" width="12.5703125" style="4" customWidth="1"/>
    <col min="9" max="243" width="8.85546875" style="4"/>
    <col min="244" max="244" width="3.85546875" style="4" bestFit="1" customWidth="1"/>
    <col min="245" max="245" width="4.140625" style="4" bestFit="1" customWidth="1"/>
    <col min="246" max="246" width="52.7109375" style="4" customWidth="1"/>
    <col min="247" max="248" width="13.85546875" style="4" customWidth="1"/>
    <col min="249" max="253" width="0" style="4" hidden="1" customWidth="1"/>
    <col min="254" max="254" width="16" style="4" customWidth="1"/>
    <col min="255" max="255" width="13.7109375" style="4" customWidth="1"/>
    <col min="256" max="256" width="13" style="4" customWidth="1"/>
    <col min="257" max="499" width="8.85546875" style="4"/>
    <col min="500" max="500" width="3.85546875" style="4" bestFit="1" customWidth="1"/>
    <col min="501" max="501" width="4.140625" style="4" bestFit="1" customWidth="1"/>
    <col min="502" max="502" width="52.7109375" style="4" customWidth="1"/>
    <col min="503" max="504" width="13.85546875" style="4" customWidth="1"/>
    <col min="505" max="509" width="0" style="4" hidden="1" customWidth="1"/>
    <col min="510" max="510" width="16" style="4" customWidth="1"/>
    <col min="511" max="511" width="13.7109375" style="4" customWidth="1"/>
    <col min="512" max="512" width="13" style="4" customWidth="1"/>
    <col min="513" max="755" width="8.85546875" style="4"/>
    <col min="756" max="756" width="3.85546875" style="4" bestFit="1" customWidth="1"/>
    <col min="757" max="757" width="4.140625" style="4" bestFit="1" customWidth="1"/>
    <col min="758" max="758" width="52.7109375" style="4" customWidth="1"/>
    <col min="759" max="760" width="13.85546875" style="4" customWidth="1"/>
    <col min="761" max="765" width="0" style="4" hidden="1" customWidth="1"/>
    <col min="766" max="766" width="16" style="4" customWidth="1"/>
    <col min="767" max="767" width="13.7109375" style="4" customWidth="1"/>
    <col min="768" max="768" width="13" style="4" customWidth="1"/>
    <col min="769" max="1011" width="8.85546875" style="4"/>
    <col min="1012" max="1012" width="3.85546875" style="4" bestFit="1" customWidth="1"/>
    <col min="1013" max="1013" width="4.140625" style="4" bestFit="1" customWidth="1"/>
    <col min="1014" max="1014" width="52.7109375" style="4" customWidth="1"/>
    <col min="1015" max="1016" width="13.85546875" style="4" customWidth="1"/>
    <col min="1017" max="1021" width="0" style="4" hidden="1" customWidth="1"/>
    <col min="1022" max="1022" width="16" style="4" customWidth="1"/>
    <col min="1023" max="1023" width="13.7109375" style="4" customWidth="1"/>
    <col min="1024" max="1024" width="13" style="4" customWidth="1"/>
    <col min="1025" max="1267" width="8.85546875" style="4"/>
    <col min="1268" max="1268" width="3.85546875" style="4" bestFit="1" customWidth="1"/>
    <col min="1269" max="1269" width="4.140625" style="4" bestFit="1" customWidth="1"/>
    <col min="1270" max="1270" width="52.7109375" style="4" customWidth="1"/>
    <col min="1271" max="1272" width="13.85546875" style="4" customWidth="1"/>
    <col min="1273" max="1277" width="0" style="4" hidden="1" customWidth="1"/>
    <col min="1278" max="1278" width="16" style="4" customWidth="1"/>
    <col min="1279" max="1279" width="13.7109375" style="4" customWidth="1"/>
    <col min="1280" max="1280" width="13" style="4" customWidth="1"/>
    <col min="1281" max="1523" width="8.85546875" style="4"/>
    <col min="1524" max="1524" width="3.85546875" style="4" bestFit="1" customWidth="1"/>
    <col min="1525" max="1525" width="4.140625" style="4" bestFit="1" customWidth="1"/>
    <col min="1526" max="1526" width="52.7109375" style="4" customWidth="1"/>
    <col min="1527" max="1528" width="13.85546875" style="4" customWidth="1"/>
    <col min="1529" max="1533" width="0" style="4" hidden="1" customWidth="1"/>
    <col min="1534" max="1534" width="16" style="4" customWidth="1"/>
    <col min="1535" max="1535" width="13.7109375" style="4" customWidth="1"/>
    <col min="1536" max="1536" width="13" style="4" customWidth="1"/>
    <col min="1537" max="1779" width="8.85546875" style="4"/>
    <col min="1780" max="1780" width="3.85546875" style="4" bestFit="1" customWidth="1"/>
    <col min="1781" max="1781" width="4.140625" style="4" bestFit="1" customWidth="1"/>
    <col min="1782" max="1782" width="52.7109375" style="4" customWidth="1"/>
    <col min="1783" max="1784" width="13.85546875" style="4" customWidth="1"/>
    <col min="1785" max="1789" width="0" style="4" hidden="1" customWidth="1"/>
    <col min="1790" max="1790" width="16" style="4" customWidth="1"/>
    <col min="1791" max="1791" width="13.7109375" style="4" customWidth="1"/>
    <col min="1792" max="1792" width="13" style="4" customWidth="1"/>
    <col min="1793" max="2035" width="8.85546875" style="4"/>
    <col min="2036" max="2036" width="3.85546875" style="4" bestFit="1" customWidth="1"/>
    <col min="2037" max="2037" width="4.140625" style="4" bestFit="1" customWidth="1"/>
    <col min="2038" max="2038" width="52.7109375" style="4" customWidth="1"/>
    <col min="2039" max="2040" width="13.85546875" style="4" customWidth="1"/>
    <col min="2041" max="2045" width="0" style="4" hidden="1" customWidth="1"/>
    <col min="2046" max="2046" width="16" style="4" customWidth="1"/>
    <col min="2047" max="2047" width="13.7109375" style="4" customWidth="1"/>
    <col min="2048" max="2048" width="13" style="4" customWidth="1"/>
    <col min="2049" max="2291" width="8.85546875" style="4"/>
    <col min="2292" max="2292" width="3.85546875" style="4" bestFit="1" customWidth="1"/>
    <col min="2293" max="2293" width="4.140625" style="4" bestFit="1" customWidth="1"/>
    <col min="2294" max="2294" width="52.7109375" style="4" customWidth="1"/>
    <col min="2295" max="2296" width="13.85546875" style="4" customWidth="1"/>
    <col min="2297" max="2301" width="0" style="4" hidden="1" customWidth="1"/>
    <col min="2302" max="2302" width="16" style="4" customWidth="1"/>
    <col min="2303" max="2303" width="13.7109375" style="4" customWidth="1"/>
    <col min="2304" max="2304" width="13" style="4" customWidth="1"/>
    <col min="2305" max="2547" width="8.85546875" style="4"/>
    <col min="2548" max="2548" width="3.85546875" style="4" bestFit="1" customWidth="1"/>
    <col min="2549" max="2549" width="4.140625" style="4" bestFit="1" customWidth="1"/>
    <col min="2550" max="2550" width="52.7109375" style="4" customWidth="1"/>
    <col min="2551" max="2552" width="13.85546875" style="4" customWidth="1"/>
    <col min="2553" max="2557" width="0" style="4" hidden="1" customWidth="1"/>
    <col min="2558" max="2558" width="16" style="4" customWidth="1"/>
    <col min="2559" max="2559" width="13.7109375" style="4" customWidth="1"/>
    <col min="2560" max="2560" width="13" style="4" customWidth="1"/>
    <col min="2561" max="2803" width="8.85546875" style="4"/>
    <col min="2804" max="2804" width="3.85546875" style="4" bestFit="1" customWidth="1"/>
    <col min="2805" max="2805" width="4.140625" style="4" bestFit="1" customWidth="1"/>
    <col min="2806" max="2806" width="52.7109375" style="4" customWidth="1"/>
    <col min="2807" max="2808" width="13.85546875" style="4" customWidth="1"/>
    <col min="2809" max="2813" width="0" style="4" hidden="1" customWidth="1"/>
    <col min="2814" max="2814" width="16" style="4" customWidth="1"/>
    <col min="2815" max="2815" width="13.7109375" style="4" customWidth="1"/>
    <col min="2816" max="2816" width="13" style="4" customWidth="1"/>
    <col min="2817" max="3059" width="8.85546875" style="4"/>
    <col min="3060" max="3060" width="3.85546875" style="4" bestFit="1" customWidth="1"/>
    <col min="3061" max="3061" width="4.140625" style="4" bestFit="1" customWidth="1"/>
    <col min="3062" max="3062" width="52.7109375" style="4" customWidth="1"/>
    <col min="3063" max="3064" width="13.85546875" style="4" customWidth="1"/>
    <col min="3065" max="3069" width="0" style="4" hidden="1" customWidth="1"/>
    <col min="3070" max="3070" width="16" style="4" customWidth="1"/>
    <col min="3071" max="3071" width="13.7109375" style="4" customWidth="1"/>
    <col min="3072" max="3072" width="13" style="4" customWidth="1"/>
    <col min="3073" max="3315" width="8.85546875" style="4"/>
    <col min="3316" max="3316" width="3.85546875" style="4" bestFit="1" customWidth="1"/>
    <col min="3317" max="3317" width="4.140625" style="4" bestFit="1" customWidth="1"/>
    <col min="3318" max="3318" width="52.7109375" style="4" customWidth="1"/>
    <col min="3319" max="3320" width="13.85546875" style="4" customWidth="1"/>
    <col min="3321" max="3325" width="0" style="4" hidden="1" customWidth="1"/>
    <col min="3326" max="3326" width="16" style="4" customWidth="1"/>
    <col min="3327" max="3327" width="13.7109375" style="4" customWidth="1"/>
    <col min="3328" max="3328" width="13" style="4" customWidth="1"/>
    <col min="3329" max="3571" width="8.85546875" style="4"/>
    <col min="3572" max="3572" width="3.85546875" style="4" bestFit="1" customWidth="1"/>
    <col min="3573" max="3573" width="4.140625" style="4" bestFit="1" customWidth="1"/>
    <col min="3574" max="3574" width="52.7109375" style="4" customWidth="1"/>
    <col min="3575" max="3576" width="13.85546875" style="4" customWidth="1"/>
    <col min="3577" max="3581" width="0" style="4" hidden="1" customWidth="1"/>
    <col min="3582" max="3582" width="16" style="4" customWidth="1"/>
    <col min="3583" max="3583" width="13.7109375" style="4" customWidth="1"/>
    <col min="3584" max="3584" width="13" style="4" customWidth="1"/>
    <col min="3585" max="3827" width="8.85546875" style="4"/>
    <col min="3828" max="3828" width="3.85546875" style="4" bestFit="1" customWidth="1"/>
    <col min="3829" max="3829" width="4.140625" style="4" bestFit="1" customWidth="1"/>
    <col min="3830" max="3830" width="52.7109375" style="4" customWidth="1"/>
    <col min="3831" max="3832" width="13.85546875" style="4" customWidth="1"/>
    <col min="3833" max="3837" width="0" style="4" hidden="1" customWidth="1"/>
    <col min="3838" max="3838" width="16" style="4" customWidth="1"/>
    <col min="3839" max="3839" width="13.7109375" style="4" customWidth="1"/>
    <col min="3840" max="3840" width="13" style="4" customWidth="1"/>
    <col min="3841" max="4083" width="8.85546875" style="4"/>
    <col min="4084" max="4084" width="3.85546875" style="4" bestFit="1" customWidth="1"/>
    <col min="4085" max="4085" width="4.140625" style="4" bestFit="1" customWidth="1"/>
    <col min="4086" max="4086" width="52.7109375" style="4" customWidth="1"/>
    <col min="4087" max="4088" width="13.85546875" style="4" customWidth="1"/>
    <col min="4089" max="4093" width="0" style="4" hidden="1" customWidth="1"/>
    <col min="4094" max="4094" width="16" style="4" customWidth="1"/>
    <col min="4095" max="4095" width="13.7109375" style="4" customWidth="1"/>
    <col min="4096" max="4096" width="13" style="4" customWidth="1"/>
    <col min="4097" max="4339" width="8.85546875" style="4"/>
    <col min="4340" max="4340" width="3.85546875" style="4" bestFit="1" customWidth="1"/>
    <col min="4341" max="4341" width="4.140625" style="4" bestFit="1" customWidth="1"/>
    <col min="4342" max="4342" width="52.7109375" style="4" customWidth="1"/>
    <col min="4343" max="4344" width="13.85546875" style="4" customWidth="1"/>
    <col min="4345" max="4349" width="0" style="4" hidden="1" customWidth="1"/>
    <col min="4350" max="4350" width="16" style="4" customWidth="1"/>
    <col min="4351" max="4351" width="13.7109375" style="4" customWidth="1"/>
    <col min="4352" max="4352" width="13" style="4" customWidth="1"/>
    <col min="4353" max="4595" width="8.85546875" style="4"/>
    <col min="4596" max="4596" width="3.85546875" style="4" bestFit="1" customWidth="1"/>
    <col min="4597" max="4597" width="4.140625" style="4" bestFit="1" customWidth="1"/>
    <col min="4598" max="4598" width="52.7109375" style="4" customWidth="1"/>
    <col min="4599" max="4600" width="13.85546875" style="4" customWidth="1"/>
    <col min="4601" max="4605" width="0" style="4" hidden="1" customWidth="1"/>
    <col min="4606" max="4606" width="16" style="4" customWidth="1"/>
    <col min="4607" max="4607" width="13.7109375" style="4" customWidth="1"/>
    <col min="4608" max="4608" width="13" style="4" customWidth="1"/>
    <col min="4609" max="4851" width="8.85546875" style="4"/>
    <col min="4852" max="4852" width="3.85546875" style="4" bestFit="1" customWidth="1"/>
    <col min="4853" max="4853" width="4.140625" style="4" bestFit="1" customWidth="1"/>
    <col min="4854" max="4854" width="52.7109375" style="4" customWidth="1"/>
    <col min="4855" max="4856" width="13.85546875" style="4" customWidth="1"/>
    <col min="4857" max="4861" width="0" style="4" hidden="1" customWidth="1"/>
    <col min="4862" max="4862" width="16" style="4" customWidth="1"/>
    <col min="4863" max="4863" width="13.7109375" style="4" customWidth="1"/>
    <col min="4864" max="4864" width="13" style="4" customWidth="1"/>
    <col min="4865" max="5107" width="8.85546875" style="4"/>
    <col min="5108" max="5108" width="3.85546875" style="4" bestFit="1" customWidth="1"/>
    <col min="5109" max="5109" width="4.140625" style="4" bestFit="1" customWidth="1"/>
    <col min="5110" max="5110" width="52.7109375" style="4" customWidth="1"/>
    <col min="5111" max="5112" width="13.85546875" style="4" customWidth="1"/>
    <col min="5113" max="5117" width="0" style="4" hidden="1" customWidth="1"/>
    <col min="5118" max="5118" width="16" style="4" customWidth="1"/>
    <col min="5119" max="5119" width="13.7109375" style="4" customWidth="1"/>
    <col min="5120" max="5120" width="13" style="4" customWidth="1"/>
    <col min="5121" max="5363" width="8.85546875" style="4"/>
    <col min="5364" max="5364" width="3.85546875" style="4" bestFit="1" customWidth="1"/>
    <col min="5365" max="5365" width="4.140625" style="4" bestFit="1" customWidth="1"/>
    <col min="5366" max="5366" width="52.7109375" style="4" customWidth="1"/>
    <col min="5367" max="5368" width="13.85546875" style="4" customWidth="1"/>
    <col min="5369" max="5373" width="0" style="4" hidden="1" customWidth="1"/>
    <col min="5374" max="5374" width="16" style="4" customWidth="1"/>
    <col min="5375" max="5375" width="13.7109375" style="4" customWidth="1"/>
    <col min="5376" max="5376" width="13" style="4" customWidth="1"/>
    <col min="5377" max="5619" width="8.85546875" style="4"/>
    <col min="5620" max="5620" width="3.85546875" style="4" bestFit="1" customWidth="1"/>
    <col min="5621" max="5621" width="4.140625" style="4" bestFit="1" customWidth="1"/>
    <col min="5622" max="5622" width="52.7109375" style="4" customWidth="1"/>
    <col min="5623" max="5624" width="13.85546875" style="4" customWidth="1"/>
    <col min="5625" max="5629" width="0" style="4" hidden="1" customWidth="1"/>
    <col min="5630" max="5630" width="16" style="4" customWidth="1"/>
    <col min="5631" max="5631" width="13.7109375" style="4" customWidth="1"/>
    <col min="5632" max="5632" width="13" style="4" customWidth="1"/>
    <col min="5633" max="5875" width="8.85546875" style="4"/>
    <col min="5876" max="5876" width="3.85546875" style="4" bestFit="1" customWidth="1"/>
    <col min="5877" max="5877" width="4.140625" style="4" bestFit="1" customWidth="1"/>
    <col min="5878" max="5878" width="52.7109375" style="4" customWidth="1"/>
    <col min="5879" max="5880" width="13.85546875" style="4" customWidth="1"/>
    <col min="5881" max="5885" width="0" style="4" hidden="1" customWidth="1"/>
    <col min="5886" max="5886" width="16" style="4" customWidth="1"/>
    <col min="5887" max="5887" width="13.7109375" style="4" customWidth="1"/>
    <col min="5888" max="5888" width="13" style="4" customWidth="1"/>
    <col min="5889" max="6131" width="8.85546875" style="4"/>
    <col min="6132" max="6132" width="3.85546875" style="4" bestFit="1" customWidth="1"/>
    <col min="6133" max="6133" width="4.140625" style="4" bestFit="1" customWidth="1"/>
    <col min="6134" max="6134" width="52.7109375" style="4" customWidth="1"/>
    <col min="6135" max="6136" width="13.85546875" style="4" customWidth="1"/>
    <col min="6137" max="6141" width="0" style="4" hidden="1" customWidth="1"/>
    <col min="6142" max="6142" width="16" style="4" customWidth="1"/>
    <col min="6143" max="6143" width="13.7109375" style="4" customWidth="1"/>
    <col min="6144" max="6144" width="13" style="4" customWidth="1"/>
    <col min="6145" max="6387" width="8.85546875" style="4"/>
    <col min="6388" max="6388" width="3.85546875" style="4" bestFit="1" customWidth="1"/>
    <col min="6389" max="6389" width="4.140625" style="4" bestFit="1" customWidth="1"/>
    <col min="6390" max="6390" width="52.7109375" style="4" customWidth="1"/>
    <col min="6391" max="6392" width="13.85546875" style="4" customWidth="1"/>
    <col min="6393" max="6397" width="0" style="4" hidden="1" customWidth="1"/>
    <col min="6398" max="6398" width="16" style="4" customWidth="1"/>
    <col min="6399" max="6399" width="13.7109375" style="4" customWidth="1"/>
    <col min="6400" max="6400" width="13" style="4" customWidth="1"/>
    <col min="6401" max="6643" width="8.85546875" style="4"/>
    <col min="6644" max="6644" width="3.85546875" style="4" bestFit="1" customWidth="1"/>
    <col min="6645" max="6645" width="4.140625" style="4" bestFit="1" customWidth="1"/>
    <col min="6646" max="6646" width="52.7109375" style="4" customWidth="1"/>
    <col min="6647" max="6648" width="13.85546875" style="4" customWidth="1"/>
    <col min="6649" max="6653" width="0" style="4" hidden="1" customWidth="1"/>
    <col min="6654" max="6654" width="16" style="4" customWidth="1"/>
    <col min="6655" max="6655" width="13.7109375" style="4" customWidth="1"/>
    <col min="6656" max="6656" width="13" style="4" customWidth="1"/>
    <col min="6657" max="6899" width="8.85546875" style="4"/>
    <col min="6900" max="6900" width="3.85546875" style="4" bestFit="1" customWidth="1"/>
    <col min="6901" max="6901" width="4.140625" style="4" bestFit="1" customWidth="1"/>
    <col min="6902" max="6902" width="52.7109375" style="4" customWidth="1"/>
    <col min="6903" max="6904" width="13.85546875" style="4" customWidth="1"/>
    <col min="6905" max="6909" width="0" style="4" hidden="1" customWidth="1"/>
    <col min="6910" max="6910" width="16" style="4" customWidth="1"/>
    <col min="6911" max="6911" width="13.7109375" style="4" customWidth="1"/>
    <col min="6912" max="6912" width="13" style="4" customWidth="1"/>
    <col min="6913" max="7155" width="8.85546875" style="4"/>
    <col min="7156" max="7156" width="3.85546875" style="4" bestFit="1" customWidth="1"/>
    <col min="7157" max="7157" width="4.140625" style="4" bestFit="1" customWidth="1"/>
    <col min="7158" max="7158" width="52.7109375" style="4" customWidth="1"/>
    <col min="7159" max="7160" width="13.85546875" style="4" customWidth="1"/>
    <col min="7161" max="7165" width="0" style="4" hidden="1" customWidth="1"/>
    <col min="7166" max="7166" width="16" style="4" customWidth="1"/>
    <col min="7167" max="7167" width="13.7109375" style="4" customWidth="1"/>
    <col min="7168" max="7168" width="13" style="4" customWidth="1"/>
    <col min="7169" max="7411" width="8.85546875" style="4"/>
    <col min="7412" max="7412" width="3.85546875" style="4" bestFit="1" customWidth="1"/>
    <col min="7413" max="7413" width="4.140625" style="4" bestFit="1" customWidth="1"/>
    <col min="7414" max="7414" width="52.7109375" style="4" customWidth="1"/>
    <col min="7415" max="7416" width="13.85546875" style="4" customWidth="1"/>
    <col min="7417" max="7421" width="0" style="4" hidden="1" customWidth="1"/>
    <col min="7422" max="7422" width="16" style="4" customWidth="1"/>
    <col min="7423" max="7423" width="13.7109375" style="4" customWidth="1"/>
    <col min="7424" max="7424" width="13" style="4" customWidth="1"/>
    <col min="7425" max="7667" width="8.85546875" style="4"/>
    <col min="7668" max="7668" width="3.85546875" style="4" bestFit="1" customWidth="1"/>
    <col min="7669" max="7669" width="4.140625" style="4" bestFit="1" customWidth="1"/>
    <col min="7670" max="7670" width="52.7109375" style="4" customWidth="1"/>
    <col min="7671" max="7672" width="13.85546875" style="4" customWidth="1"/>
    <col min="7673" max="7677" width="0" style="4" hidden="1" customWidth="1"/>
    <col min="7678" max="7678" width="16" style="4" customWidth="1"/>
    <col min="7679" max="7679" width="13.7109375" style="4" customWidth="1"/>
    <col min="7680" max="7680" width="13" style="4" customWidth="1"/>
    <col min="7681" max="7923" width="8.85546875" style="4"/>
    <col min="7924" max="7924" width="3.85546875" style="4" bestFit="1" customWidth="1"/>
    <col min="7925" max="7925" width="4.140625" style="4" bestFit="1" customWidth="1"/>
    <col min="7926" max="7926" width="52.7109375" style="4" customWidth="1"/>
    <col min="7927" max="7928" width="13.85546875" style="4" customWidth="1"/>
    <col min="7929" max="7933" width="0" style="4" hidden="1" customWidth="1"/>
    <col min="7934" max="7934" width="16" style="4" customWidth="1"/>
    <col min="7935" max="7935" width="13.7109375" style="4" customWidth="1"/>
    <col min="7936" max="7936" width="13" style="4" customWidth="1"/>
    <col min="7937" max="8179" width="8.85546875" style="4"/>
    <col min="8180" max="8180" width="3.85546875" style="4" bestFit="1" customWidth="1"/>
    <col min="8181" max="8181" width="4.140625" style="4" bestFit="1" customWidth="1"/>
    <col min="8182" max="8182" width="52.7109375" style="4" customWidth="1"/>
    <col min="8183" max="8184" width="13.85546875" style="4" customWidth="1"/>
    <col min="8185" max="8189" width="0" style="4" hidden="1" customWidth="1"/>
    <col min="8190" max="8190" width="16" style="4" customWidth="1"/>
    <col min="8191" max="8191" width="13.7109375" style="4" customWidth="1"/>
    <col min="8192" max="8192" width="13" style="4" customWidth="1"/>
    <col min="8193" max="8435" width="8.85546875" style="4"/>
    <col min="8436" max="8436" width="3.85546875" style="4" bestFit="1" customWidth="1"/>
    <col min="8437" max="8437" width="4.140625" style="4" bestFit="1" customWidth="1"/>
    <col min="8438" max="8438" width="52.7109375" style="4" customWidth="1"/>
    <col min="8439" max="8440" width="13.85546875" style="4" customWidth="1"/>
    <col min="8441" max="8445" width="0" style="4" hidden="1" customWidth="1"/>
    <col min="8446" max="8446" width="16" style="4" customWidth="1"/>
    <col min="8447" max="8447" width="13.7109375" style="4" customWidth="1"/>
    <col min="8448" max="8448" width="13" style="4" customWidth="1"/>
    <col min="8449" max="8691" width="8.85546875" style="4"/>
    <col min="8692" max="8692" width="3.85546875" style="4" bestFit="1" customWidth="1"/>
    <col min="8693" max="8693" width="4.140625" style="4" bestFit="1" customWidth="1"/>
    <col min="8694" max="8694" width="52.7109375" style="4" customWidth="1"/>
    <col min="8695" max="8696" width="13.85546875" style="4" customWidth="1"/>
    <col min="8697" max="8701" width="0" style="4" hidden="1" customWidth="1"/>
    <col min="8702" max="8702" width="16" style="4" customWidth="1"/>
    <col min="8703" max="8703" width="13.7109375" style="4" customWidth="1"/>
    <col min="8704" max="8704" width="13" style="4" customWidth="1"/>
    <col min="8705" max="8947" width="8.85546875" style="4"/>
    <col min="8948" max="8948" width="3.85546875" style="4" bestFit="1" customWidth="1"/>
    <col min="8949" max="8949" width="4.140625" style="4" bestFit="1" customWidth="1"/>
    <col min="8950" max="8950" width="52.7109375" style="4" customWidth="1"/>
    <col min="8951" max="8952" width="13.85546875" style="4" customWidth="1"/>
    <col min="8953" max="8957" width="0" style="4" hidden="1" customWidth="1"/>
    <col min="8958" max="8958" width="16" style="4" customWidth="1"/>
    <col min="8959" max="8959" width="13.7109375" style="4" customWidth="1"/>
    <col min="8960" max="8960" width="13" style="4" customWidth="1"/>
    <col min="8961" max="9203" width="8.85546875" style="4"/>
    <col min="9204" max="9204" width="3.85546875" style="4" bestFit="1" customWidth="1"/>
    <col min="9205" max="9205" width="4.140625" style="4" bestFit="1" customWidth="1"/>
    <col min="9206" max="9206" width="52.7109375" style="4" customWidth="1"/>
    <col min="9207" max="9208" width="13.85546875" style="4" customWidth="1"/>
    <col min="9209" max="9213" width="0" style="4" hidden="1" customWidth="1"/>
    <col min="9214" max="9214" width="16" style="4" customWidth="1"/>
    <col min="9215" max="9215" width="13.7109375" style="4" customWidth="1"/>
    <col min="9216" max="9216" width="13" style="4" customWidth="1"/>
    <col min="9217" max="9459" width="8.85546875" style="4"/>
    <col min="9460" max="9460" width="3.85546875" style="4" bestFit="1" customWidth="1"/>
    <col min="9461" max="9461" width="4.140625" style="4" bestFit="1" customWidth="1"/>
    <col min="9462" max="9462" width="52.7109375" style="4" customWidth="1"/>
    <col min="9463" max="9464" width="13.85546875" style="4" customWidth="1"/>
    <col min="9465" max="9469" width="0" style="4" hidden="1" customWidth="1"/>
    <col min="9470" max="9470" width="16" style="4" customWidth="1"/>
    <col min="9471" max="9471" width="13.7109375" style="4" customWidth="1"/>
    <col min="9472" max="9472" width="13" style="4" customWidth="1"/>
    <col min="9473" max="9715" width="8.85546875" style="4"/>
    <col min="9716" max="9716" width="3.85546875" style="4" bestFit="1" customWidth="1"/>
    <col min="9717" max="9717" width="4.140625" style="4" bestFit="1" customWidth="1"/>
    <col min="9718" max="9718" width="52.7109375" style="4" customWidth="1"/>
    <col min="9719" max="9720" width="13.85546875" style="4" customWidth="1"/>
    <col min="9721" max="9725" width="0" style="4" hidden="1" customWidth="1"/>
    <col min="9726" max="9726" width="16" style="4" customWidth="1"/>
    <col min="9727" max="9727" width="13.7109375" style="4" customWidth="1"/>
    <col min="9728" max="9728" width="13" style="4" customWidth="1"/>
    <col min="9729" max="9971" width="8.85546875" style="4"/>
    <col min="9972" max="9972" width="3.85546875" style="4" bestFit="1" customWidth="1"/>
    <col min="9973" max="9973" width="4.140625" style="4" bestFit="1" customWidth="1"/>
    <col min="9974" max="9974" width="52.7109375" style="4" customWidth="1"/>
    <col min="9975" max="9976" width="13.85546875" style="4" customWidth="1"/>
    <col min="9977" max="9981" width="0" style="4" hidden="1" customWidth="1"/>
    <col min="9982" max="9982" width="16" style="4" customWidth="1"/>
    <col min="9983" max="9983" width="13.7109375" style="4" customWidth="1"/>
    <col min="9984" max="9984" width="13" style="4" customWidth="1"/>
    <col min="9985" max="10227" width="8.85546875" style="4"/>
    <col min="10228" max="10228" width="3.85546875" style="4" bestFit="1" customWidth="1"/>
    <col min="10229" max="10229" width="4.140625" style="4" bestFit="1" customWidth="1"/>
    <col min="10230" max="10230" width="52.7109375" style="4" customWidth="1"/>
    <col min="10231" max="10232" width="13.85546875" style="4" customWidth="1"/>
    <col min="10233" max="10237" width="0" style="4" hidden="1" customWidth="1"/>
    <col min="10238" max="10238" width="16" style="4" customWidth="1"/>
    <col min="10239" max="10239" width="13.7109375" style="4" customWidth="1"/>
    <col min="10240" max="10240" width="13" style="4" customWidth="1"/>
    <col min="10241" max="10483" width="8.85546875" style="4"/>
    <col min="10484" max="10484" width="3.85546875" style="4" bestFit="1" customWidth="1"/>
    <col min="10485" max="10485" width="4.140625" style="4" bestFit="1" customWidth="1"/>
    <col min="10486" max="10486" width="52.7109375" style="4" customWidth="1"/>
    <col min="10487" max="10488" width="13.85546875" style="4" customWidth="1"/>
    <col min="10489" max="10493" width="0" style="4" hidden="1" customWidth="1"/>
    <col min="10494" max="10494" width="16" style="4" customWidth="1"/>
    <col min="10495" max="10495" width="13.7109375" style="4" customWidth="1"/>
    <col min="10496" max="10496" width="13" style="4" customWidth="1"/>
    <col min="10497" max="10739" width="8.85546875" style="4"/>
    <col min="10740" max="10740" width="3.85546875" style="4" bestFit="1" customWidth="1"/>
    <col min="10741" max="10741" width="4.140625" style="4" bestFit="1" customWidth="1"/>
    <col min="10742" max="10742" width="52.7109375" style="4" customWidth="1"/>
    <col min="10743" max="10744" width="13.85546875" style="4" customWidth="1"/>
    <col min="10745" max="10749" width="0" style="4" hidden="1" customWidth="1"/>
    <col min="10750" max="10750" width="16" style="4" customWidth="1"/>
    <col min="10751" max="10751" width="13.7109375" style="4" customWidth="1"/>
    <col min="10752" max="10752" width="13" style="4" customWidth="1"/>
    <col min="10753" max="10995" width="8.85546875" style="4"/>
    <col min="10996" max="10996" width="3.85546875" style="4" bestFit="1" customWidth="1"/>
    <col min="10997" max="10997" width="4.140625" style="4" bestFit="1" customWidth="1"/>
    <col min="10998" max="10998" width="52.7109375" style="4" customWidth="1"/>
    <col min="10999" max="11000" width="13.85546875" style="4" customWidth="1"/>
    <col min="11001" max="11005" width="0" style="4" hidden="1" customWidth="1"/>
    <col min="11006" max="11006" width="16" style="4" customWidth="1"/>
    <col min="11007" max="11007" width="13.7109375" style="4" customWidth="1"/>
    <col min="11008" max="11008" width="13" style="4" customWidth="1"/>
    <col min="11009" max="11251" width="8.85546875" style="4"/>
    <col min="11252" max="11252" width="3.85546875" style="4" bestFit="1" customWidth="1"/>
    <col min="11253" max="11253" width="4.140625" style="4" bestFit="1" customWidth="1"/>
    <col min="11254" max="11254" width="52.7109375" style="4" customWidth="1"/>
    <col min="11255" max="11256" width="13.85546875" style="4" customWidth="1"/>
    <col min="11257" max="11261" width="0" style="4" hidden="1" customWidth="1"/>
    <col min="11262" max="11262" width="16" style="4" customWidth="1"/>
    <col min="11263" max="11263" width="13.7109375" style="4" customWidth="1"/>
    <col min="11264" max="11264" width="13" style="4" customWidth="1"/>
    <col min="11265" max="11507" width="8.85546875" style="4"/>
    <col min="11508" max="11508" width="3.85546875" style="4" bestFit="1" customWidth="1"/>
    <col min="11509" max="11509" width="4.140625" style="4" bestFit="1" customWidth="1"/>
    <col min="11510" max="11510" width="52.7109375" style="4" customWidth="1"/>
    <col min="11511" max="11512" width="13.85546875" style="4" customWidth="1"/>
    <col min="11513" max="11517" width="0" style="4" hidden="1" customWidth="1"/>
    <col min="11518" max="11518" width="16" style="4" customWidth="1"/>
    <col min="11519" max="11519" width="13.7109375" style="4" customWidth="1"/>
    <col min="11520" max="11520" width="13" style="4" customWidth="1"/>
    <col min="11521" max="11763" width="8.85546875" style="4"/>
    <col min="11764" max="11764" width="3.85546875" style="4" bestFit="1" customWidth="1"/>
    <col min="11765" max="11765" width="4.140625" style="4" bestFit="1" customWidth="1"/>
    <col min="11766" max="11766" width="52.7109375" style="4" customWidth="1"/>
    <col min="11767" max="11768" width="13.85546875" style="4" customWidth="1"/>
    <col min="11769" max="11773" width="0" style="4" hidden="1" customWidth="1"/>
    <col min="11774" max="11774" width="16" style="4" customWidth="1"/>
    <col min="11775" max="11775" width="13.7109375" style="4" customWidth="1"/>
    <col min="11776" max="11776" width="13" style="4" customWidth="1"/>
    <col min="11777" max="12019" width="8.85546875" style="4"/>
    <col min="12020" max="12020" width="3.85546875" style="4" bestFit="1" customWidth="1"/>
    <col min="12021" max="12021" width="4.140625" style="4" bestFit="1" customWidth="1"/>
    <col min="12022" max="12022" width="52.7109375" style="4" customWidth="1"/>
    <col min="12023" max="12024" width="13.85546875" style="4" customWidth="1"/>
    <col min="12025" max="12029" width="0" style="4" hidden="1" customWidth="1"/>
    <col min="12030" max="12030" width="16" style="4" customWidth="1"/>
    <col min="12031" max="12031" width="13.7109375" style="4" customWidth="1"/>
    <col min="12032" max="12032" width="13" style="4" customWidth="1"/>
    <col min="12033" max="12275" width="8.85546875" style="4"/>
    <col min="12276" max="12276" width="3.85546875" style="4" bestFit="1" customWidth="1"/>
    <col min="12277" max="12277" width="4.140625" style="4" bestFit="1" customWidth="1"/>
    <col min="12278" max="12278" width="52.7109375" style="4" customWidth="1"/>
    <col min="12279" max="12280" width="13.85546875" style="4" customWidth="1"/>
    <col min="12281" max="12285" width="0" style="4" hidden="1" customWidth="1"/>
    <col min="12286" max="12286" width="16" style="4" customWidth="1"/>
    <col min="12287" max="12287" width="13.7109375" style="4" customWidth="1"/>
    <col min="12288" max="12288" width="13" style="4" customWidth="1"/>
    <col min="12289" max="12531" width="8.85546875" style="4"/>
    <col min="12532" max="12532" width="3.85546875" style="4" bestFit="1" customWidth="1"/>
    <col min="12533" max="12533" width="4.140625" style="4" bestFit="1" customWidth="1"/>
    <col min="12534" max="12534" width="52.7109375" style="4" customWidth="1"/>
    <col min="12535" max="12536" width="13.85546875" style="4" customWidth="1"/>
    <col min="12537" max="12541" width="0" style="4" hidden="1" customWidth="1"/>
    <col min="12542" max="12542" width="16" style="4" customWidth="1"/>
    <col min="12543" max="12543" width="13.7109375" style="4" customWidth="1"/>
    <col min="12544" max="12544" width="13" style="4" customWidth="1"/>
    <col min="12545" max="12787" width="8.85546875" style="4"/>
    <col min="12788" max="12788" width="3.85546875" style="4" bestFit="1" customWidth="1"/>
    <col min="12789" max="12789" width="4.140625" style="4" bestFit="1" customWidth="1"/>
    <col min="12790" max="12790" width="52.7109375" style="4" customWidth="1"/>
    <col min="12791" max="12792" width="13.85546875" style="4" customWidth="1"/>
    <col min="12793" max="12797" width="0" style="4" hidden="1" customWidth="1"/>
    <col min="12798" max="12798" width="16" style="4" customWidth="1"/>
    <col min="12799" max="12799" width="13.7109375" style="4" customWidth="1"/>
    <col min="12800" max="12800" width="13" style="4" customWidth="1"/>
    <col min="12801" max="13043" width="8.85546875" style="4"/>
    <col min="13044" max="13044" width="3.85546875" style="4" bestFit="1" customWidth="1"/>
    <col min="13045" max="13045" width="4.140625" style="4" bestFit="1" customWidth="1"/>
    <col min="13046" max="13046" width="52.7109375" style="4" customWidth="1"/>
    <col min="13047" max="13048" width="13.85546875" style="4" customWidth="1"/>
    <col min="13049" max="13053" width="0" style="4" hidden="1" customWidth="1"/>
    <col min="13054" max="13054" width="16" style="4" customWidth="1"/>
    <col min="13055" max="13055" width="13.7109375" style="4" customWidth="1"/>
    <col min="13056" max="13056" width="13" style="4" customWidth="1"/>
    <col min="13057" max="13299" width="8.85546875" style="4"/>
    <col min="13300" max="13300" width="3.85546875" style="4" bestFit="1" customWidth="1"/>
    <col min="13301" max="13301" width="4.140625" style="4" bestFit="1" customWidth="1"/>
    <col min="13302" max="13302" width="52.7109375" style="4" customWidth="1"/>
    <col min="13303" max="13304" width="13.85546875" style="4" customWidth="1"/>
    <col min="13305" max="13309" width="0" style="4" hidden="1" customWidth="1"/>
    <col min="13310" max="13310" width="16" style="4" customWidth="1"/>
    <col min="13311" max="13311" width="13.7109375" style="4" customWidth="1"/>
    <col min="13312" max="13312" width="13" style="4" customWidth="1"/>
    <col min="13313" max="13555" width="8.85546875" style="4"/>
    <col min="13556" max="13556" width="3.85546875" style="4" bestFit="1" customWidth="1"/>
    <col min="13557" max="13557" width="4.140625" style="4" bestFit="1" customWidth="1"/>
    <col min="13558" max="13558" width="52.7109375" style="4" customWidth="1"/>
    <col min="13559" max="13560" width="13.85546875" style="4" customWidth="1"/>
    <col min="13561" max="13565" width="0" style="4" hidden="1" customWidth="1"/>
    <col min="13566" max="13566" width="16" style="4" customWidth="1"/>
    <col min="13567" max="13567" width="13.7109375" style="4" customWidth="1"/>
    <col min="13568" max="13568" width="13" style="4" customWidth="1"/>
    <col min="13569" max="13811" width="8.85546875" style="4"/>
    <col min="13812" max="13812" width="3.85546875" style="4" bestFit="1" customWidth="1"/>
    <col min="13813" max="13813" width="4.140625" style="4" bestFit="1" customWidth="1"/>
    <col min="13814" max="13814" width="52.7109375" style="4" customWidth="1"/>
    <col min="13815" max="13816" width="13.85546875" style="4" customWidth="1"/>
    <col min="13817" max="13821" width="0" style="4" hidden="1" customWidth="1"/>
    <col min="13822" max="13822" width="16" style="4" customWidth="1"/>
    <col min="13823" max="13823" width="13.7109375" style="4" customWidth="1"/>
    <col min="13824" max="13824" width="13" style="4" customWidth="1"/>
    <col min="13825" max="14067" width="8.85546875" style="4"/>
    <col min="14068" max="14068" width="3.85546875" style="4" bestFit="1" customWidth="1"/>
    <col min="14069" max="14069" width="4.140625" style="4" bestFit="1" customWidth="1"/>
    <col min="14070" max="14070" width="52.7109375" style="4" customWidth="1"/>
    <col min="14071" max="14072" width="13.85546875" style="4" customWidth="1"/>
    <col min="14073" max="14077" width="0" style="4" hidden="1" customWidth="1"/>
    <col min="14078" max="14078" width="16" style="4" customWidth="1"/>
    <col min="14079" max="14079" width="13.7109375" style="4" customWidth="1"/>
    <col min="14080" max="14080" width="13" style="4" customWidth="1"/>
    <col min="14081" max="14323" width="8.85546875" style="4"/>
    <col min="14324" max="14324" width="3.85546875" style="4" bestFit="1" customWidth="1"/>
    <col min="14325" max="14325" width="4.140625" style="4" bestFit="1" customWidth="1"/>
    <col min="14326" max="14326" width="52.7109375" style="4" customWidth="1"/>
    <col min="14327" max="14328" width="13.85546875" style="4" customWidth="1"/>
    <col min="14329" max="14333" width="0" style="4" hidden="1" customWidth="1"/>
    <col min="14334" max="14334" width="16" style="4" customWidth="1"/>
    <col min="14335" max="14335" width="13.7109375" style="4" customWidth="1"/>
    <col min="14336" max="14336" width="13" style="4" customWidth="1"/>
    <col min="14337" max="14579" width="8.85546875" style="4"/>
    <col min="14580" max="14580" width="3.85546875" style="4" bestFit="1" customWidth="1"/>
    <col min="14581" max="14581" width="4.140625" style="4" bestFit="1" customWidth="1"/>
    <col min="14582" max="14582" width="52.7109375" style="4" customWidth="1"/>
    <col min="14583" max="14584" width="13.85546875" style="4" customWidth="1"/>
    <col min="14585" max="14589" width="0" style="4" hidden="1" customWidth="1"/>
    <col min="14590" max="14590" width="16" style="4" customWidth="1"/>
    <col min="14591" max="14591" width="13.7109375" style="4" customWidth="1"/>
    <col min="14592" max="14592" width="13" style="4" customWidth="1"/>
    <col min="14593" max="14835" width="8.85546875" style="4"/>
    <col min="14836" max="14836" width="3.85546875" style="4" bestFit="1" customWidth="1"/>
    <col min="14837" max="14837" width="4.140625" style="4" bestFit="1" customWidth="1"/>
    <col min="14838" max="14838" width="52.7109375" style="4" customWidth="1"/>
    <col min="14839" max="14840" width="13.85546875" style="4" customWidth="1"/>
    <col min="14841" max="14845" width="0" style="4" hidden="1" customWidth="1"/>
    <col min="14846" max="14846" width="16" style="4" customWidth="1"/>
    <col min="14847" max="14847" width="13.7109375" style="4" customWidth="1"/>
    <col min="14848" max="14848" width="13" style="4" customWidth="1"/>
    <col min="14849" max="15091" width="8.85546875" style="4"/>
    <col min="15092" max="15092" width="3.85546875" style="4" bestFit="1" customWidth="1"/>
    <col min="15093" max="15093" width="4.140625" style="4" bestFit="1" customWidth="1"/>
    <col min="15094" max="15094" width="52.7109375" style="4" customWidth="1"/>
    <col min="15095" max="15096" width="13.85546875" style="4" customWidth="1"/>
    <col min="15097" max="15101" width="0" style="4" hidden="1" customWidth="1"/>
    <col min="15102" max="15102" width="16" style="4" customWidth="1"/>
    <col min="15103" max="15103" width="13.7109375" style="4" customWidth="1"/>
    <col min="15104" max="15104" width="13" style="4" customWidth="1"/>
    <col min="15105" max="15347" width="8.85546875" style="4"/>
    <col min="15348" max="15348" width="3.85546875" style="4" bestFit="1" customWidth="1"/>
    <col min="15349" max="15349" width="4.140625" style="4" bestFit="1" customWidth="1"/>
    <col min="15350" max="15350" width="52.7109375" style="4" customWidth="1"/>
    <col min="15351" max="15352" width="13.85546875" style="4" customWidth="1"/>
    <col min="15353" max="15357" width="0" style="4" hidden="1" customWidth="1"/>
    <col min="15358" max="15358" width="16" style="4" customWidth="1"/>
    <col min="15359" max="15359" width="13.7109375" style="4" customWidth="1"/>
    <col min="15360" max="15360" width="13" style="4" customWidth="1"/>
    <col min="15361" max="15603" width="8.85546875" style="4"/>
    <col min="15604" max="15604" width="3.85546875" style="4" bestFit="1" customWidth="1"/>
    <col min="15605" max="15605" width="4.140625" style="4" bestFit="1" customWidth="1"/>
    <col min="15606" max="15606" width="52.7109375" style="4" customWidth="1"/>
    <col min="15607" max="15608" width="13.85546875" style="4" customWidth="1"/>
    <col min="15609" max="15613" width="0" style="4" hidden="1" customWidth="1"/>
    <col min="15614" max="15614" width="16" style="4" customWidth="1"/>
    <col min="15615" max="15615" width="13.7109375" style="4" customWidth="1"/>
    <col min="15616" max="15616" width="13" style="4" customWidth="1"/>
    <col min="15617" max="15859" width="8.85546875" style="4"/>
    <col min="15860" max="15860" width="3.85546875" style="4" bestFit="1" customWidth="1"/>
    <col min="15861" max="15861" width="4.140625" style="4" bestFit="1" customWidth="1"/>
    <col min="15862" max="15862" width="52.7109375" style="4" customWidth="1"/>
    <col min="15863" max="15864" width="13.85546875" style="4" customWidth="1"/>
    <col min="15865" max="15869" width="0" style="4" hidden="1" customWidth="1"/>
    <col min="15870" max="15870" width="16" style="4" customWidth="1"/>
    <col min="15871" max="15871" width="13.7109375" style="4" customWidth="1"/>
    <col min="15872" max="15872" width="13" style="4" customWidth="1"/>
    <col min="15873" max="16115" width="8.85546875" style="4"/>
    <col min="16116" max="16116" width="3.85546875" style="4" bestFit="1" customWidth="1"/>
    <col min="16117" max="16117" width="4.140625" style="4" bestFit="1" customWidth="1"/>
    <col min="16118" max="16118" width="52.7109375" style="4" customWidth="1"/>
    <col min="16119" max="16120" width="13.85546875" style="4" customWidth="1"/>
    <col min="16121" max="16125" width="0" style="4" hidden="1" customWidth="1"/>
    <col min="16126" max="16126" width="16" style="4" customWidth="1"/>
    <col min="16127" max="16127" width="13.7109375" style="4" customWidth="1"/>
    <col min="16128" max="16128" width="13" style="4" customWidth="1"/>
    <col min="16129" max="16378" width="8.85546875" style="4"/>
    <col min="16379" max="16384" width="9.140625" style="4" customWidth="1"/>
  </cols>
  <sheetData>
    <row r="1" spans="1:9">
      <c r="F1" s="1"/>
      <c r="G1" s="1" t="s">
        <v>781</v>
      </c>
    </row>
    <row r="2" spans="1:9">
      <c r="F2" s="1"/>
      <c r="G2" s="1" t="s">
        <v>849</v>
      </c>
    </row>
    <row r="3" spans="1:9">
      <c r="F3" s="1"/>
      <c r="G3" s="1" t="s">
        <v>13</v>
      </c>
    </row>
    <row r="4" spans="1:9" s="8" customFormat="1" ht="12"/>
    <row r="5" spans="1:9" s="8" customFormat="1" ht="14.45" customHeight="1">
      <c r="A5" s="341" t="s">
        <v>729</v>
      </c>
      <c r="B5" s="341"/>
      <c r="C5" s="341"/>
      <c r="D5" s="341"/>
      <c r="E5" s="341"/>
      <c r="F5" s="341"/>
      <c r="G5" s="341"/>
    </row>
    <row r="6" spans="1:9" s="8" customFormat="1" ht="14.45" customHeight="1">
      <c r="A6" s="325" t="s">
        <v>782</v>
      </c>
      <c r="B6" s="325"/>
      <c r="C6" s="325"/>
      <c r="D6" s="325"/>
      <c r="E6" s="325"/>
      <c r="F6" s="325"/>
      <c r="G6" s="325"/>
    </row>
    <row r="7" spans="1:9" s="8" customFormat="1" ht="14.45" customHeight="1">
      <c r="A7" s="325" t="s">
        <v>783</v>
      </c>
      <c r="B7" s="325"/>
      <c r="C7" s="325"/>
      <c r="D7" s="325"/>
      <c r="E7" s="325"/>
      <c r="F7" s="325"/>
      <c r="G7" s="325"/>
    </row>
    <row r="8" spans="1:9" s="8" customFormat="1" ht="15.75">
      <c r="A8" s="4"/>
      <c r="B8" s="137"/>
    </row>
    <row r="9" spans="1:9">
      <c r="A9" s="138" t="s">
        <v>784</v>
      </c>
      <c r="B9" s="338" t="s">
        <v>785</v>
      </c>
      <c r="C9" s="139" t="s">
        <v>786</v>
      </c>
      <c r="D9" s="139" t="s">
        <v>787</v>
      </c>
      <c r="E9" s="139" t="s">
        <v>788</v>
      </c>
      <c r="F9" s="139"/>
      <c r="G9" s="139"/>
    </row>
    <row r="10" spans="1:9">
      <c r="A10" s="140"/>
      <c r="B10" s="339"/>
      <c r="C10" s="141" t="s">
        <v>789</v>
      </c>
      <c r="D10" s="141" t="s">
        <v>790</v>
      </c>
      <c r="E10" s="141" t="s">
        <v>815</v>
      </c>
      <c r="F10" s="141" t="s">
        <v>816</v>
      </c>
      <c r="G10" s="141" t="s">
        <v>817</v>
      </c>
    </row>
    <row r="11" spans="1:9" ht="13.5">
      <c r="A11" s="140" t="s">
        <v>791</v>
      </c>
      <c r="B11" s="339"/>
      <c r="C11" s="141" t="s">
        <v>792</v>
      </c>
      <c r="D11" s="141" t="s">
        <v>793</v>
      </c>
      <c r="E11" s="141" t="s">
        <v>794</v>
      </c>
      <c r="F11" s="170"/>
      <c r="G11" s="141" t="s">
        <v>818</v>
      </c>
    </row>
    <row r="12" spans="1:9" ht="13.5">
      <c r="A12" s="142"/>
      <c r="B12" s="340"/>
      <c r="C12" s="142" t="s">
        <v>795</v>
      </c>
      <c r="D12" s="143" t="s">
        <v>796</v>
      </c>
      <c r="E12" s="142" t="s">
        <v>797</v>
      </c>
      <c r="F12" s="143" t="s">
        <v>796</v>
      </c>
      <c r="G12" s="143" t="s">
        <v>796</v>
      </c>
    </row>
    <row r="13" spans="1:9" s="8" customFormat="1" ht="12">
      <c r="A13" s="12">
        <v>1</v>
      </c>
      <c r="B13" s="12">
        <v>2</v>
      </c>
      <c r="C13" s="12">
        <v>3</v>
      </c>
      <c r="D13" s="12">
        <v>4</v>
      </c>
      <c r="E13" s="12" t="s">
        <v>568</v>
      </c>
      <c r="F13" s="12">
        <v>6</v>
      </c>
      <c r="G13" s="12" t="s">
        <v>819</v>
      </c>
    </row>
    <row r="14" spans="1:9" s="8" customFormat="1">
      <c r="A14" s="102" t="s">
        <v>4</v>
      </c>
      <c r="B14" s="101"/>
      <c r="C14" s="145">
        <f>C16</f>
        <v>1548153</v>
      </c>
      <c r="D14" s="145">
        <f t="shared" ref="D14:E14" si="0">D16</f>
        <v>826101</v>
      </c>
      <c r="E14" s="145">
        <f t="shared" si="0"/>
        <v>2374254</v>
      </c>
      <c r="F14" s="145">
        <v>-105697</v>
      </c>
      <c r="G14" s="145">
        <f>E14+F14</f>
        <v>2268557</v>
      </c>
      <c r="I14" s="118"/>
    </row>
    <row r="15" spans="1:9" s="8" customFormat="1">
      <c r="A15" s="146"/>
      <c r="B15" s="147"/>
      <c r="C15" s="148"/>
      <c r="D15" s="148"/>
      <c r="E15" s="149"/>
      <c r="F15" s="149"/>
      <c r="G15" s="149"/>
    </row>
    <row r="16" spans="1:9" s="8" customFormat="1" ht="25.5">
      <c r="A16" s="171">
        <v>1</v>
      </c>
      <c r="B16" s="13" t="s">
        <v>743</v>
      </c>
      <c r="C16" s="150">
        <f>1032102/8*12</f>
        <v>1548153</v>
      </c>
      <c r="D16" s="150">
        <v>826101</v>
      </c>
      <c r="E16" s="150">
        <f>C16+D16</f>
        <v>2374254</v>
      </c>
      <c r="F16" s="150">
        <v>-105697</v>
      </c>
      <c r="G16" s="150">
        <f>E16+F16</f>
        <v>2268557</v>
      </c>
      <c r="H16" s="151"/>
    </row>
    <row r="17" spans="1:7" s="8" customFormat="1">
      <c r="A17" s="144"/>
      <c r="B17" s="121"/>
      <c r="C17" s="152"/>
      <c r="D17" s="152"/>
      <c r="E17" s="153"/>
      <c r="F17" s="153"/>
      <c r="G17" s="153"/>
    </row>
    <row r="18" spans="1:7" s="8" customFormat="1" ht="12"/>
    <row r="19" spans="1:7" s="8" customFormat="1" ht="12"/>
    <row r="20" spans="1:7" s="8" customFormat="1" ht="12">
      <c r="A20" s="326" t="s">
        <v>848</v>
      </c>
      <c r="B20" s="326"/>
      <c r="C20" s="326"/>
      <c r="D20" s="326"/>
      <c r="E20" s="326"/>
      <c r="F20" s="326"/>
      <c r="G20" s="326"/>
    </row>
    <row r="21" spans="1:7" s="8" customFormat="1" ht="12">
      <c r="C21" s="118"/>
      <c r="D21" s="118"/>
    </row>
    <row r="22" spans="1:7" s="8" customFormat="1" ht="12"/>
    <row r="23" spans="1:7" s="8" customFormat="1" ht="12"/>
    <row r="24" spans="1:7" s="8" customFormat="1" ht="12"/>
    <row r="25" spans="1:7" s="8" customFormat="1" ht="12"/>
    <row r="26" spans="1:7" s="8" customFormat="1" ht="12"/>
    <row r="27" spans="1:7" s="8" customFormat="1" ht="12"/>
    <row r="28" spans="1:7" s="8" customFormat="1" ht="12"/>
    <row r="29" spans="1:7" s="8" customFormat="1" ht="12"/>
    <row r="30" spans="1:7" s="8" customFormat="1" ht="12"/>
    <row r="31" spans="1:7" s="8" customFormat="1" ht="12"/>
    <row r="32" spans="1:7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</sheetData>
  <mergeCells count="5">
    <mergeCell ref="B9:B12"/>
    <mergeCell ref="A5:G5"/>
    <mergeCell ref="A6:G6"/>
    <mergeCell ref="A7:G7"/>
    <mergeCell ref="A20:G20"/>
  </mergeCells>
  <pageMargins left="0.70866141732283505" right="0.31496062992126" top="0.74803149606299202" bottom="0.74803149606299202" header="0.31496062992126" footer="0.31496062992126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5B6CB-F6E9-4F56-9E74-CEF218E4000D}">
  <sheetPr>
    <tabColor theme="4" tint="0.79992065187536243"/>
    <pageSetUpPr fitToPage="1"/>
  </sheetPr>
  <dimension ref="A1:M111"/>
  <sheetViews>
    <sheetView workbookViewId="0">
      <pane ySplit="9" topLeftCell="A25" activePane="bottomLeft" state="frozen"/>
      <selection activeCell="M13" sqref="M13"/>
      <selection pane="bottomLeft" activeCell="A37" sqref="A37:I37"/>
    </sheetView>
  </sheetViews>
  <sheetFormatPr defaultRowHeight="15"/>
  <cols>
    <col min="1" max="1" width="7" style="4" customWidth="1"/>
    <col min="2" max="2" width="45.7109375" style="2" customWidth="1"/>
    <col min="3" max="3" width="16.28515625" style="2" customWidth="1"/>
    <col min="4" max="6" width="14.7109375" style="2" customWidth="1"/>
    <col min="7" max="7" width="16.28515625" style="2" customWidth="1"/>
    <col min="8" max="8" width="10.28515625" style="2" bestFit="1" customWidth="1"/>
    <col min="9" max="9" width="14.7109375" style="2" customWidth="1"/>
    <col min="10" max="10" width="13.140625" style="2" bestFit="1" customWidth="1"/>
    <col min="11" max="225" width="8.85546875" style="2"/>
    <col min="226" max="226" width="7" style="2" customWidth="1"/>
    <col min="227" max="227" width="45.140625" style="2" customWidth="1"/>
    <col min="228" max="228" width="14.140625" style="2" customWidth="1"/>
    <col min="229" max="229" width="18.42578125" style="2" customWidth="1"/>
    <col min="230" max="232" width="0" style="2" hidden="1" customWidth="1"/>
    <col min="233" max="233" width="15.140625" style="2" customWidth="1"/>
    <col min="234" max="234" width="15.7109375" style="2" customWidth="1"/>
    <col min="235" max="235" width="12.5703125" style="2" customWidth="1"/>
    <col min="236" max="236" width="13.42578125" style="2" customWidth="1"/>
    <col min="237" max="481" width="8.85546875" style="2"/>
    <col min="482" max="482" width="7" style="2" customWidth="1"/>
    <col min="483" max="483" width="45.140625" style="2" customWidth="1"/>
    <col min="484" max="484" width="14.140625" style="2" customWidth="1"/>
    <col min="485" max="485" width="18.42578125" style="2" customWidth="1"/>
    <col min="486" max="488" width="0" style="2" hidden="1" customWidth="1"/>
    <col min="489" max="489" width="15.140625" style="2" customWidth="1"/>
    <col min="490" max="490" width="15.7109375" style="2" customWidth="1"/>
    <col min="491" max="491" width="12.5703125" style="2" customWidth="1"/>
    <col min="492" max="492" width="13.42578125" style="2" customWidth="1"/>
    <col min="493" max="737" width="8.85546875" style="2"/>
    <col min="738" max="738" width="7" style="2" customWidth="1"/>
    <col min="739" max="739" width="45.140625" style="2" customWidth="1"/>
    <col min="740" max="740" width="14.140625" style="2" customWidth="1"/>
    <col min="741" max="741" width="18.42578125" style="2" customWidth="1"/>
    <col min="742" max="744" width="0" style="2" hidden="1" customWidth="1"/>
    <col min="745" max="745" width="15.140625" style="2" customWidth="1"/>
    <col min="746" max="746" width="15.7109375" style="2" customWidth="1"/>
    <col min="747" max="747" width="12.5703125" style="2" customWidth="1"/>
    <col min="748" max="748" width="13.42578125" style="2" customWidth="1"/>
    <col min="749" max="993" width="8.85546875" style="2"/>
    <col min="994" max="994" width="7" style="2" customWidth="1"/>
    <col min="995" max="995" width="45.140625" style="2" customWidth="1"/>
    <col min="996" max="996" width="14.140625" style="2" customWidth="1"/>
    <col min="997" max="997" width="18.42578125" style="2" customWidth="1"/>
    <col min="998" max="1000" width="0" style="2" hidden="1" customWidth="1"/>
    <col min="1001" max="1001" width="15.140625" style="2" customWidth="1"/>
    <col min="1002" max="1002" width="15.7109375" style="2" customWidth="1"/>
    <col min="1003" max="1003" width="12.5703125" style="2" customWidth="1"/>
    <col min="1004" max="1004" width="13.42578125" style="2" customWidth="1"/>
    <col min="1005" max="1249" width="8.85546875" style="2"/>
    <col min="1250" max="1250" width="7" style="2" customWidth="1"/>
    <col min="1251" max="1251" width="45.140625" style="2" customWidth="1"/>
    <col min="1252" max="1252" width="14.140625" style="2" customWidth="1"/>
    <col min="1253" max="1253" width="18.42578125" style="2" customWidth="1"/>
    <col min="1254" max="1256" width="0" style="2" hidden="1" customWidth="1"/>
    <col min="1257" max="1257" width="15.140625" style="2" customWidth="1"/>
    <col min="1258" max="1258" width="15.7109375" style="2" customWidth="1"/>
    <col min="1259" max="1259" width="12.5703125" style="2" customWidth="1"/>
    <col min="1260" max="1260" width="13.42578125" style="2" customWidth="1"/>
    <col min="1261" max="1505" width="8.85546875" style="2"/>
    <col min="1506" max="1506" width="7" style="2" customWidth="1"/>
    <col min="1507" max="1507" width="45.140625" style="2" customWidth="1"/>
    <col min="1508" max="1508" width="14.140625" style="2" customWidth="1"/>
    <col min="1509" max="1509" width="18.42578125" style="2" customWidth="1"/>
    <col min="1510" max="1512" width="0" style="2" hidden="1" customWidth="1"/>
    <col min="1513" max="1513" width="15.140625" style="2" customWidth="1"/>
    <col min="1514" max="1514" width="15.7109375" style="2" customWidth="1"/>
    <col min="1515" max="1515" width="12.5703125" style="2" customWidth="1"/>
    <col min="1516" max="1516" width="13.42578125" style="2" customWidth="1"/>
    <col min="1517" max="1761" width="8.85546875" style="2"/>
    <col min="1762" max="1762" width="7" style="2" customWidth="1"/>
    <col min="1763" max="1763" width="45.140625" style="2" customWidth="1"/>
    <col min="1764" max="1764" width="14.140625" style="2" customWidth="1"/>
    <col min="1765" max="1765" width="18.42578125" style="2" customWidth="1"/>
    <col min="1766" max="1768" width="0" style="2" hidden="1" customWidth="1"/>
    <col min="1769" max="1769" width="15.140625" style="2" customWidth="1"/>
    <col min="1770" max="1770" width="15.7109375" style="2" customWidth="1"/>
    <col min="1771" max="1771" width="12.5703125" style="2" customWidth="1"/>
    <col min="1772" max="1772" width="13.42578125" style="2" customWidth="1"/>
    <col min="1773" max="2017" width="8.85546875" style="2"/>
    <col min="2018" max="2018" width="7" style="2" customWidth="1"/>
    <col min="2019" max="2019" width="45.140625" style="2" customWidth="1"/>
    <col min="2020" max="2020" width="14.140625" style="2" customWidth="1"/>
    <col min="2021" max="2021" width="18.42578125" style="2" customWidth="1"/>
    <col min="2022" max="2024" width="0" style="2" hidden="1" customWidth="1"/>
    <col min="2025" max="2025" width="15.140625" style="2" customWidth="1"/>
    <col min="2026" max="2026" width="15.7109375" style="2" customWidth="1"/>
    <col min="2027" max="2027" width="12.5703125" style="2" customWidth="1"/>
    <col min="2028" max="2028" width="13.42578125" style="2" customWidth="1"/>
    <col min="2029" max="2273" width="8.85546875" style="2"/>
    <col min="2274" max="2274" width="7" style="2" customWidth="1"/>
    <col min="2275" max="2275" width="45.140625" style="2" customWidth="1"/>
    <col min="2276" max="2276" width="14.140625" style="2" customWidth="1"/>
    <col min="2277" max="2277" width="18.42578125" style="2" customWidth="1"/>
    <col min="2278" max="2280" width="0" style="2" hidden="1" customWidth="1"/>
    <col min="2281" max="2281" width="15.140625" style="2" customWidth="1"/>
    <col min="2282" max="2282" width="15.7109375" style="2" customWidth="1"/>
    <col min="2283" max="2283" width="12.5703125" style="2" customWidth="1"/>
    <col min="2284" max="2284" width="13.42578125" style="2" customWidth="1"/>
    <col min="2285" max="2529" width="8.85546875" style="2"/>
    <col min="2530" max="2530" width="7" style="2" customWidth="1"/>
    <col min="2531" max="2531" width="45.140625" style="2" customWidth="1"/>
    <col min="2532" max="2532" width="14.140625" style="2" customWidth="1"/>
    <col min="2533" max="2533" width="18.42578125" style="2" customWidth="1"/>
    <col min="2534" max="2536" width="0" style="2" hidden="1" customWidth="1"/>
    <col min="2537" max="2537" width="15.140625" style="2" customWidth="1"/>
    <col min="2538" max="2538" width="15.7109375" style="2" customWidth="1"/>
    <col min="2539" max="2539" width="12.5703125" style="2" customWidth="1"/>
    <col min="2540" max="2540" width="13.42578125" style="2" customWidth="1"/>
    <col min="2541" max="2785" width="8.85546875" style="2"/>
    <col min="2786" max="2786" width="7" style="2" customWidth="1"/>
    <col min="2787" max="2787" width="45.140625" style="2" customWidth="1"/>
    <col min="2788" max="2788" width="14.140625" style="2" customWidth="1"/>
    <col min="2789" max="2789" width="18.42578125" style="2" customWidth="1"/>
    <col min="2790" max="2792" width="0" style="2" hidden="1" customWidth="1"/>
    <col min="2793" max="2793" width="15.140625" style="2" customWidth="1"/>
    <col min="2794" max="2794" width="15.7109375" style="2" customWidth="1"/>
    <col min="2795" max="2795" width="12.5703125" style="2" customWidth="1"/>
    <col min="2796" max="2796" width="13.42578125" style="2" customWidth="1"/>
    <col min="2797" max="3041" width="8.85546875" style="2"/>
    <col min="3042" max="3042" width="7" style="2" customWidth="1"/>
    <col min="3043" max="3043" width="45.140625" style="2" customWidth="1"/>
    <col min="3044" max="3044" width="14.140625" style="2" customWidth="1"/>
    <col min="3045" max="3045" width="18.42578125" style="2" customWidth="1"/>
    <col min="3046" max="3048" width="0" style="2" hidden="1" customWidth="1"/>
    <col min="3049" max="3049" width="15.140625" style="2" customWidth="1"/>
    <col min="3050" max="3050" width="15.7109375" style="2" customWidth="1"/>
    <col min="3051" max="3051" width="12.5703125" style="2" customWidth="1"/>
    <col min="3052" max="3052" width="13.42578125" style="2" customWidth="1"/>
    <col min="3053" max="3297" width="8.85546875" style="2"/>
    <col min="3298" max="3298" width="7" style="2" customWidth="1"/>
    <col min="3299" max="3299" width="45.140625" style="2" customWidth="1"/>
    <col min="3300" max="3300" width="14.140625" style="2" customWidth="1"/>
    <col min="3301" max="3301" width="18.42578125" style="2" customWidth="1"/>
    <col min="3302" max="3304" width="0" style="2" hidden="1" customWidth="1"/>
    <col min="3305" max="3305" width="15.140625" style="2" customWidth="1"/>
    <col min="3306" max="3306" width="15.7109375" style="2" customWidth="1"/>
    <col min="3307" max="3307" width="12.5703125" style="2" customWidth="1"/>
    <col min="3308" max="3308" width="13.42578125" style="2" customWidth="1"/>
    <col min="3309" max="3553" width="8.85546875" style="2"/>
    <col min="3554" max="3554" width="7" style="2" customWidth="1"/>
    <col min="3555" max="3555" width="45.140625" style="2" customWidth="1"/>
    <col min="3556" max="3556" width="14.140625" style="2" customWidth="1"/>
    <col min="3557" max="3557" width="18.42578125" style="2" customWidth="1"/>
    <col min="3558" max="3560" width="0" style="2" hidden="1" customWidth="1"/>
    <col min="3561" max="3561" width="15.140625" style="2" customWidth="1"/>
    <col min="3562" max="3562" width="15.7109375" style="2" customWidth="1"/>
    <col min="3563" max="3563" width="12.5703125" style="2" customWidth="1"/>
    <col min="3564" max="3564" width="13.42578125" style="2" customWidth="1"/>
    <col min="3565" max="3809" width="8.85546875" style="2"/>
    <col min="3810" max="3810" width="7" style="2" customWidth="1"/>
    <col min="3811" max="3811" width="45.140625" style="2" customWidth="1"/>
    <col min="3812" max="3812" width="14.140625" style="2" customWidth="1"/>
    <col min="3813" max="3813" width="18.42578125" style="2" customWidth="1"/>
    <col min="3814" max="3816" width="0" style="2" hidden="1" customWidth="1"/>
    <col min="3817" max="3817" width="15.140625" style="2" customWidth="1"/>
    <col min="3818" max="3818" width="15.7109375" style="2" customWidth="1"/>
    <col min="3819" max="3819" width="12.5703125" style="2" customWidth="1"/>
    <col min="3820" max="3820" width="13.42578125" style="2" customWidth="1"/>
    <col min="3821" max="4065" width="8.85546875" style="2"/>
    <col min="4066" max="4066" width="7" style="2" customWidth="1"/>
    <col min="4067" max="4067" width="45.140625" style="2" customWidth="1"/>
    <col min="4068" max="4068" width="14.140625" style="2" customWidth="1"/>
    <col min="4069" max="4069" width="18.42578125" style="2" customWidth="1"/>
    <col min="4070" max="4072" width="0" style="2" hidden="1" customWidth="1"/>
    <col min="4073" max="4073" width="15.140625" style="2" customWidth="1"/>
    <col min="4074" max="4074" width="15.7109375" style="2" customWidth="1"/>
    <col min="4075" max="4075" width="12.5703125" style="2" customWidth="1"/>
    <col min="4076" max="4076" width="13.42578125" style="2" customWidth="1"/>
    <col min="4077" max="4321" width="8.85546875" style="2"/>
    <col min="4322" max="4322" width="7" style="2" customWidth="1"/>
    <col min="4323" max="4323" width="45.140625" style="2" customWidth="1"/>
    <col min="4324" max="4324" width="14.140625" style="2" customWidth="1"/>
    <col min="4325" max="4325" width="18.42578125" style="2" customWidth="1"/>
    <col min="4326" max="4328" width="0" style="2" hidden="1" customWidth="1"/>
    <col min="4329" max="4329" width="15.140625" style="2" customWidth="1"/>
    <col min="4330" max="4330" width="15.7109375" style="2" customWidth="1"/>
    <col min="4331" max="4331" width="12.5703125" style="2" customWidth="1"/>
    <col min="4332" max="4332" width="13.42578125" style="2" customWidth="1"/>
    <col min="4333" max="4577" width="8.85546875" style="2"/>
    <col min="4578" max="4578" width="7" style="2" customWidth="1"/>
    <col min="4579" max="4579" width="45.140625" style="2" customWidth="1"/>
    <col min="4580" max="4580" width="14.140625" style="2" customWidth="1"/>
    <col min="4581" max="4581" width="18.42578125" style="2" customWidth="1"/>
    <col min="4582" max="4584" width="0" style="2" hidden="1" customWidth="1"/>
    <col min="4585" max="4585" width="15.140625" style="2" customWidth="1"/>
    <col min="4586" max="4586" width="15.7109375" style="2" customWidth="1"/>
    <col min="4587" max="4587" width="12.5703125" style="2" customWidth="1"/>
    <col min="4588" max="4588" width="13.42578125" style="2" customWidth="1"/>
    <col min="4589" max="4833" width="8.85546875" style="2"/>
    <col min="4834" max="4834" width="7" style="2" customWidth="1"/>
    <col min="4835" max="4835" width="45.140625" style="2" customWidth="1"/>
    <col min="4836" max="4836" width="14.140625" style="2" customWidth="1"/>
    <col min="4837" max="4837" width="18.42578125" style="2" customWidth="1"/>
    <col min="4838" max="4840" width="0" style="2" hidden="1" customWidth="1"/>
    <col min="4841" max="4841" width="15.140625" style="2" customWidth="1"/>
    <col min="4842" max="4842" width="15.7109375" style="2" customWidth="1"/>
    <col min="4843" max="4843" width="12.5703125" style="2" customWidth="1"/>
    <col min="4844" max="4844" width="13.42578125" style="2" customWidth="1"/>
    <col min="4845" max="5089" width="8.85546875" style="2"/>
    <col min="5090" max="5090" width="7" style="2" customWidth="1"/>
    <col min="5091" max="5091" width="45.140625" style="2" customWidth="1"/>
    <col min="5092" max="5092" width="14.140625" style="2" customWidth="1"/>
    <col min="5093" max="5093" width="18.42578125" style="2" customWidth="1"/>
    <col min="5094" max="5096" width="0" style="2" hidden="1" customWidth="1"/>
    <col min="5097" max="5097" width="15.140625" style="2" customWidth="1"/>
    <col min="5098" max="5098" width="15.7109375" style="2" customWidth="1"/>
    <col min="5099" max="5099" width="12.5703125" style="2" customWidth="1"/>
    <col min="5100" max="5100" width="13.42578125" style="2" customWidth="1"/>
    <col min="5101" max="5345" width="8.85546875" style="2"/>
    <col min="5346" max="5346" width="7" style="2" customWidth="1"/>
    <col min="5347" max="5347" width="45.140625" style="2" customWidth="1"/>
    <col min="5348" max="5348" width="14.140625" style="2" customWidth="1"/>
    <col min="5349" max="5349" width="18.42578125" style="2" customWidth="1"/>
    <col min="5350" max="5352" width="0" style="2" hidden="1" customWidth="1"/>
    <col min="5353" max="5353" width="15.140625" style="2" customWidth="1"/>
    <col min="5354" max="5354" width="15.7109375" style="2" customWidth="1"/>
    <col min="5355" max="5355" width="12.5703125" style="2" customWidth="1"/>
    <col min="5356" max="5356" width="13.42578125" style="2" customWidth="1"/>
    <col min="5357" max="5601" width="8.85546875" style="2"/>
    <col min="5602" max="5602" width="7" style="2" customWidth="1"/>
    <col min="5603" max="5603" width="45.140625" style="2" customWidth="1"/>
    <col min="5604" max="5604" width="14.140625" style="2" customWidth="1"/>
    <col min="5605" max="5605" width="18.42578125" style="2" customWidth="1"/>
    <col min="5606" max="5608" width="0" style="2" hidden="1" customWidth="1"/>
    <col min="5609" max="5609" width="15.140625" style="2" customWidth="1"/>
    <col min="5610" max="5610" width="15.7109375" style="2" customWidth="1"/>
    <col min="5611" max="5611" width="12.5703125" style="2" customWidth="1"/>
    <col min="5612" max="5612" width="13.42578125" style="2" customWidth="1"/>
    <col min="5613" max="5857" width="8.85546875" style="2"/>
    <col min="5858" max="5858" width="7" style="2" customWidth="1"/>
    <col min="5859" max="5859" width="45.140625" style="2" customWidth="1"/>
    <col min="5860" max="5860" width="14.140625" style="2" customWidth="1"/>
    <col min="5861" max="5861" width="18.42578125" style="2" customWidth="1"/>
    <col min="5862" max="5864" width="0" style="2" hidden="1" customWidth="1"/>
    <col min="5865" max="5865" width="15.140625" style="2" customWidth="1"/>
    <col min="5866" max="5866" width="15.7109375" style="2" customWidth="1"/>
    <col min="5867" max="5867" width="12.5703125" style="2" customWidth="1"/>
    <col min="5868" max="5868" width="13.42578125" style="2" customWidth="1"/>
    <col min="5869" max="6113" width="8.85546875" style="2"/>
    <col min="6114" max="6114" width="7" style="2" customWidth="1"/>
    <col min="6115" max="6115" width="45.140625" style="2" customWidth="1"/>
    <col min="6116" max="6116" width="14.140625" style="2" customWidth="1"/>
    <col min="6117" max="6117" width="18.42578125" style="2" customWidth="1"/>
    <col min="6118" max="6120" width="0" style="2" hidden="1" customWidth="1"/>
    <col min="6121" max="6121" width="15.140625" style="2" customWidth="1"/>
    <col min="6122" max="6122" width="15.7109375" style="2" customWidth="1"/>
    <col min="6123" max="6123" width="12.5703125" style="2" customWidth="1"/>
    <col min="6124" max="6124" width="13.42578125" style="2" customWidth="1"/>
    <col min="6125" max="6369" width="8.85546875" style="2"/>
    <col min="6370" max="6370" width="7" style="2" customWidth="1"/>
    <col min="6371" max="6371" width="45.140625" style="2" customWidth="1"/>
    <col min="6372" max="6372" width="14.140625" style="2" customWidth="1"/>
    <col min="6373" max="6373" width="18.42578125" style="2" customWidth="1"/>
    <col min="6374" max="6376" width="0" style="2" hidden="1" customWidth="1"/>
    <col min="6377" max="6377" width="15.140625" style="2" customWidth="1"/>
    <col min="6378" max="6378" width="15.7109375" style="2" customWidth="1"/>
    <col min="6379" max="6379" width="12.5703125" style="2" customWidth="1"/>
    <col min="6380" max="6380" width="13.42578125" style="2" customWidth="1"/>
    <col min="6381" max="6625" width="8.85546875" style="2"/>
    <col min="6626" max="6626" width="7" style="2" customWidth="1"/>
    <col min="6627" max="6627" width="45.140625" style="2" customWidth="1"/>
    <col min="6628" max="6628" width="14.140625" style="2" customWidth="1"/>
    <col min="6629" max="6629" width="18.42578125" style="2" customWidth="1"/>
    <col min="6630" max="6632" width="0" style="2" hidden="1" customWidth="1"/>
    <col min="6633" max="6633" width="15.140625" style="2" customWidth="1"/>
    <col min="6634" max="6634" width="15.7109375" style="2" customWidth="1"/>
    <col min="6635" max="6635" width="12.5703125" style="2" customWidth="1"/>
    <col min="6636" max="6636" width="13.42578125" style="2" customWidth="1"/>
    <col min="6637" max="6881" width="8.85546875" style="2"/>
    <col min="6882" max="6882" width="7" style="2" customWidth="1"/>
    <col min="6883" max="6883" width="45.140625" style="2" customWidth="1"/>
    <col min="6884" max="6884" width="14.140625" style="2" customWidth="1"/>
    <col min="6885" max="6885" width="18.42578125" style="2" customWidth="1"/>
    <col min="6886" max="6888" width="0" style="2" hidden="1" customWidth="1"/>
    <col min="6889" max="6889" width="15.140625" style="2" customWidth="1"/>
    <col min="6890" max="6890" width="15.7109375" style="2" customWidth="1"/>
    <col min="6891" max="6891" width="12.5703125" style="2" customWidth="1"/>
    <col min="6892" max="6892" width="13.42578125" style="2" customWidth="1"/>
    <col min="6893" max="7137" width="8.85546875" style="2"/>
    <col min="7138" max="7138" width="7" style="2" customWidth="1"/>
    <col min="7139" max="7139" width="45.140625" style="2" customWidth="1"/>
    <col min="7140" max="7140" width="14.140625" style="2" customWidth="1"/>
    <col min="7141" max="7141" width="18.42578125" style="2" customWidth="1"/>
    <col min="7142" max="7144" width="0" style="2" hidden="1" customWidth="1"/>
    <col min="7145" max="7145" width="15.140625" style="2" customWidth="1"/>
    <col min="7146" max="7146" width="15.7109375" style="2" customWidth="1"/>
    <col min="7147" max="7147" width="12.5703125" style="2" customWidth="1"/>
    <col min="7148" max="7148" width="13.42578125" style="2" customWidth="1"/>
    <col min="7149" max="7393" width="8.85546875" style="2"/>
    <col min="7394" max="7394" width="7" style="2" customWidth="1"/>
    <col min="7395" max="7395" width="45.140625" style="2" customWidth="1"/>
    <col min="7396" max="7396" width="14.140625" style="2" customWidth="1"/>
    <col min="7397" max="7397" width="18.42578125" style="2" customWidth="1"/>
    <col min="7398" max="7400" width="0" style="2" hidden="1" customWidth="1"/>
    <col min="7401" max="7401" width="15.140625" style="2" customWidth="1"/>
    <col min="7402" max="7402" width="15.7109375" style="2" customWidth="1"/>
    <col min="7403" max="7403" width="12.5703125" style="2" customWidth="1"/>
    <col min="7404" max="7404" width="13.42578125" style="2" customWidth="1"/>
    <col min="7405" max="7649" width="8.85546875" style="2"/>
    <col min="7650" max="7650" width="7" style="2" customWidth="1"/>
    <col min="7651" max="7651" width="45.140625" style="2" customWidth="1"/>
    <col min="7652" max="7652" width="14.140625" style="2" customWidth="1"/>
    <col min="7653" max="7653" width="18.42578125" style="2" customWidth="1"/>
    <col min="7654" max="7656" width="0" style="2" hidden="1" customWidth="1"/>
    <col min="7657" max="7657" width="15.140625" style="2" customWidth="1"/>
    <col min="7658" max="7658" width="15.7109375" style="2" customWidth="1"/>
    <col min="7659" max="7659" width="12.5703125" style="2" customWidth="1"/>
    <col min="7660" max="7660" width="13.42578125" style="2" customWidth="1"/>
    <col min="7661" max="7905" width="8.85546875" style="2"/>
    <col min="7906" max="7906" width="7" style="2" customWidth="1"/>
    <col min="7907" max="7907" width="45.140625" style="2" customWidth="1"/>
    <col min="7908" max="7908" width="14.140625" style="2" customWidth="1"/>
    <col min="7909" max="7909" width="18.42578125" style="2" customWidth="1"/>
    <col min="7910" max="7912" width="0" style="2" hidden="1" customWidth="1"/>
    <col min="7913" max="7913" width="15.140625" style="2" customWidth="1"/>
    <col min="7914" max="7914" width="15.7109375" style="2" customWidth="1"/>
    <col min="7915" max="7915" width="12.5703125" style="2" customWidth="1"/>
    <col min="7916" max="7916" width="13.42578125" style="2" customWidth="1"/>
    <col min="7917" max="8161" width="8.85546875" style="2"/>
    <col min="8162" max="8162" width="7" style="2" customWidth="1"/>
    <col min="8163" max="8163" width="45.140625" style="2" customWidth="1"/>
    <col min="8164" max="8164" width="14.140625" style="2" customWidth="1"/>
    <col min="8165" max="8165" width="18.42578125" style="2" customWidth="1"/>
    <col min="8166" max="8168" width="0" style="2" hidden="1" customWidth="1"/>
    <col min="8169" max="8169" width="15.140625" style="2" customWidth="1"/>
    <col min="8170" max="8170" width="15.7109375" style="2" customWidth="1"/>
    <col min="8171" max="8171" width="12.5703125" style="2" customWidth="1"/>
    <col min="8172" max="8172" width="13.42578125" style="2" customWidth="1"/>
    <col min="8173" max="8417" width="8.85546875" style="2"/>
    <col min="8418" max="8418" width="7" style="2" customWidth="1"/>
    <col min="8419" max="8419" width="45.140625" style="2" customWidth="1"/>
    <col min="8420" max="8420" width="14.140625" style="2" customWidth="1"/>
    <col min="8421" max="8421" width="18.42578125" style="2" customWidth="1"/>
    <col min="8422" max="8424" width="0" style="2" hidden="1" customWidth="1"/>
    <col min="8425" max="8425" width="15.140625" style="2" customWidth="1"/>
    <col min="8426" max="8426" width="15.7109375" style="2" customWidth="1"/>
    <col min="8427" max="8427" width="12.5703125" style="2" customWidth="1"/>
    <col min="8428" max="8428" width="13.42578125" style="2" customWidth="1"/>
    <col min="8429" max="8673" width="8.85546875" style="2"/>
    <col min="8674" max="8674" width="7" style="2" customWidth="1"/>
    <col min="8675" max="8675" width="45.140625" style="2" customWidth="1"/>
    <col min="8676" max="8676" width="14.140625" style="2" customWidth="1"/>
    <col min="8677" max="8677" width="18.42578125" style="2" customWidth="1"/>
    <col min="8678" max="8680" width="0" style="2" hidden="1" customWidth="1"/>
    <col min="8681" max="8681" width="15.140625" style="2" customWidth="1"/>
    <col min="8682" max="8682" width="15.7109375" style="2" customWidth="1"/>
    <col min="8683" max="8683" width="12.5703125" style="2" customWidth="1"/>
    <col min="8684" max="8684" width="13.42578125" style="2" customWidth="1"/>
    <col min="8685" max="8929" width="8.85546875" style="2"/>
    <col min="8930" max="8930" width="7" style="2" customWidth="1"/>
    <col min="8931" max="8931" width="45.140625" style="2" customWidth="1"/>
    <col min="8932" max="8932" width="14.140625" style="2" customWidth="1"/>
    <col min="8933" max="8933" width="18.42578125" style="2" customWidth="1"/>
    <col min="8934" max="8936" width="0" style="2" hidden="1" customWidth="1"/>
    <col min="8937" max="8937" width="15.140625" style="2" customWidth="1"/>
    <col min="8938" max="8938" width="15.7109375" style="2" customWidth="1"/>
    <col min="8939" max="8939" width="12.5703125" style="2" customWidth="1"/>
    <col min="8940" max="8940" width="13.42578125" style="2" customWidth="1"/>
    <col min="8941" max="9185" width="8.85546875" style="2"/>
    <col min="9186" max="9186" width="7" style="2" customWidth="1"/>
    <col min="9187" max="9187" width="45.140625" style="2" customWidth="1"/>
    <col min="9188" max="9188" width="14.140625" style="2" customWidth="1"/>
    <col min="9189" max="9189" width="18.42578125" style="2" customWidth="1"/>
    <col min="9190" max="9192" width="0" style="2" hidden="1" customWidth="1"/>
    <col min="9193" max="9193" width="15.140625" style="2" customWidth="1"/>
    <col min="9194" max="9194" width="15.7109375" style="2" customWidth="1"/>
    <col min="9195" max="9195" width="12.5703125" style="2" customWidth="1"/>
    <col min="9196" max="9196" width="13.42578125" style="2" customWidth="1"/>
    <col min="9197" max="9441" width="8.85546875" style="2"/>
    <col min="9442" max="9442" width="7" style="2" customWidth="1"/>
    <col min="9443" max="9443" width="45.140625" style="2" customWidth="1"/>
    <col min="9444" max="9444" width="14.140625" style="2" customWidth="1"/>
    <col min="9445" max="9445" width="18.42578125" style="2" customWidth="1"/>
    <col min="9446" max="9448" width="0" style="2" hidden="1" customWidth="1"/>
    <col min="9449" max="9449" width="15.140625" style="2" customWidth="1"/>
    <col min="9450" max="9450" width="15.7109375" style="2" customWidth="1"/>
    <col min="9451" max="9451" width="12.5703125" style="2" customWidth="1"/>
    <col min="9452" max="9452" width="13.42578125" style="2" customWidth="1"/>
    <col min="9453" max="9697" width="8.85546875" style="2"/>
    <col min="9698" max="9698" width="7" style="2" customWidth="1"/>
    <col min="9699" max="9699" width="45.140625" style="2" customWidth="1"/>
    <col min="9700" max="9700" width="14.140625" style="2" customWidth="1"/>
    <col min="9701" max="9701" width="18.42578125" style="2" customWidth="1"/>
    <col min="9702" max="9704" width="0" style="2" hidden="1" customWidth="1"/>
    <col min="9705" max="9705" width="15.140625" style="2" customWidth="1"/>
    <col min="9706" max="9706" width="15.7109375" style="2" customWidth="1"/>
    <col min="9707" max="9707" width="12.5703125" style="2" customWidth="1"/>
    <col min="9708" max="9708" width="13.42578125" style="2" customWidth="1"/>
    <col min="9709" max="9953" width="8.85546875" style="2"/>
    <col min="9954" max="9954" width="7" style="2" customWidth="1"/>
    <col min="9955" max="9955" width="45.140625" style="2" customWidth="1"/>
    <col min="9956" max="9956" width="14.140625" style="2" customWidth="1"/>
    <col min="9957" max="9957" width="18.42578125" style="2" customWidth="1"/>
    <col min="9958" max="9960" width="0" style="2" hidden="1" customWidth="1"/>
    <col min="9961" max="9961" width="15.140625" style="2" customWidth="1"/>
    <col min="9962" max="9962" width="15.7109375" style="2" customWidth="1"/>
    <col min="9963" max="9963" width="12.5703125" style="2" customWidth="1"/>
    <col min="9964" max="9964" width="13.42578125" style="2" customWidth="1"/>
    <col min="9965" max="10209" width="8.85546875" style="2"/>
    <col min="10210" max="10210" width="7" style="2" customWidth="1"/>
    <col min="10211" max="10211" width="45.140625" style="2" customWidth="1"/>
    <col min="10212" max="10212" width="14.140625" style="2" customWidth="1"/>
    <col min="10213" max="10213" width="18.42578125" style="2" customWidth="1"/>
    <col min="10214" max="10216" width="0" style="2" hidden="1" customWidth="1"/>
    <col min="10217" max="10217" width="15.140625" style="2" customWidth="1"/>
    <col min="10218" max="10218" width="15.7109375" style="2" customWidth="1"/>
    <col min="10219" max="10219" width="12.5703125" style="2" customWidth="1"/>
    <col min="10220" max="10220" width="13.42578125" style="2" customWidth="1"/>
    <col min="10221" max="10465" width="8.85546875" style="2"/>
    <col min="10466" max="10466" width="7" style="2" customWidth="1"/>
    <col min="10467" max="10467" width="45.140625" style="2" customWidth="1"/>
    <col min="10468" max="10468" width="14.140625" style="2" customWidth="1"/>
    <col min="10469" max="10469" width="18.42578125" style="2" customWidth="1"/>
    <col min="10470" max="10472" width="0" style="2" hidden="1" customWidth="1"/>
    <col min="10473" max="10473" width="15.140625" style="2" customWidth="1"/>
    <col min="10474" max="10474" width="15.7109375" style="2" customWidth="1"/>
    <col min="10475" max="10475" width="12.5703125" style="2" customWidth="1"/>
    <col min="10476" max="10476" width="13.42578125" style="2" customWidth="1"/>
    <col min="10477" max="10721" width="8.85546875" style="2"/>
    <col min="10722" max="10722" width="7" style="2" customWidth="1"/>
    <col min="10723" max="10723" width="45.140625" style="2" customWidth="1"/>
    <col min="10724" max="10724" width="14.140625" style="2" customWidth="1"/>
    <col min="10725" max="10725" width="18.42578125" style="2" customWidth="1"/>
    <col min="10726" max="10728" width="0" style="2" hidden="1" customWidth="1"/>
    <col min="10729" max="10729" width="15.140625" style="2" customWidth="1"/>
    <col min="10730" max="10730" width="15.7109375" style="2" customWidth="1"/>
    <col min="10731" max="10731" width="12.5703125" style="2" customWidth="1"/>
    <col min="10732" max="10732" width="13.42578125" style="2" customWidth="1"/>
    <col min="10733" max="10977" width="8.85546875" style="2"/>
    <col min="10978" max="10978" width="7" style="2" customWidth="1"/>
    <col min="10979" max="10979" width="45.140625" style="2" customWidth="1"/>
    <col min="10980" max="10980" width="14.140625" style="2" customWidth="1"/>
    <col min="10981" max="10981" width="18.42578125" style="2" customWidth="1"/>
    <col min="10982" max="10984" width="0" style="2" hidden="1" customWidth="1"/>
    <col min="10985" max="10985" width="15.140625" style="2" customWidth="1"/>
    <col min="10986" max="10986" width="15.7109375" style="2" customWidth="1"/>
    <col min="10987" max="10987" width="12.5703125" style="2" customWidth="1"/>
    <col min="10988" max="10988" width="13.42578125" style="2" customWidth="1"/>
    <col min="10989" max="11233" width="8.85546875" style="2"/>
    <col min="11234" max="11234" width="7" style="2" customWidth="1"/>
    <col min="11235" max="11235" width="45.140625" style="2" customWidth="1"/>
    <col min="11236" max="11236" width="14.140625" style="2" customWidth="1"/>
    <col min="11237" max="11237" width="18.42578125" style="2" customWidth="1"/>
    <col min="11238" max="11240" width="0" style="2" hidden="1" customWidth="1"/>
    <col min="11241" max="11241" width="15.140625" style="2" customWidth="1"/>
    <col min="11242" max="11242" width="15.7109375" style="2" customWidth="1"/>
    <col min="11243" max="11243" width="12.5703125" style="2" customWidth="1"/>
    <col min="11244" max="11244" width="13.42578125" style="2" customWidth="1"/>
    <col min="11245" max="11489" width="8.85546875" style="2"/>
    <col min="11490" max="11490" width="7" style="2" customWidth="1"/>
    <col min="11491" max="11491" width="45.140625" style="2" customWidth="1"/>
    <col min="11492" max="11492" width="14.140625" style="2" customWidth="1"/>
    <col min="11493" max="11493" width="18.42578125" style="2" customWidth="1"/>
    <col min="11494" max="11496" width="0" style="2" hidden="1" customWidth="1"/>
    <col min="11497" max="11497" width="15.140625" style="2" customWidth="1"/>
    <col min="11498" max="11498" width="15.7109375" style="2" customWidth="1"/>
    <col min="11499" max="11499" width="12.5703125" style="2" customWidth="1"/>
    <col min="11500" max="11500" width="13.42578125" style="2" customWidth="1"/>
    <col min="11501" max="11745" width="8.85546875" style="2"/>
    <col min="11746" max="11746" width="7" style="2" customWidth="1"/>
    <col min="11747" max="11747" width="45.140625" style="2" customWidth="1"/>
    <col min="11748" max="11748" width="14.140625" style="2" customWidth="1"/>
    <col min="11749" max="11749" width="18.42578125" style="2" customWidth="1"/>
    <col min="11750" max="11752" width="0" style="2" hidden="1" customWidth="1"/>
    <col min="11753" max="11753" width="15.140625" style="2" customWidth="1"/>
    <col min="11754" max="11754" width="15.7109375" style="2" customWidth="1"/>
    <col min="11755" max="11755" width="12.5703125" style="2" customWidth="1"/>
    <col min="11756" max="11756" width="13.42578125" style="2" customWidth="1"/>
    <col min="11757" max="12001" width="8.85546875" style="2"/>
    <col min="12002" max="12002" width="7" style="2" customWidth="1"/>
    <col min="12003" max="12003" width="45.140625" style="2" customWidth="1"/>
    <col min="12004" max="12004" width="14.140625" style="2" customWidth="1"/>
    <col min="12005" max="12005" width="18.42578125" style="2" customWidth="1"/>
    <col min="12006" max="12008" width="0" style="2" hidden="1" customWidth="1"/>
    <col min="12009" max="12009" width="15.140625" style="2" customWidth="1"/>
    <col min="12010" max="12010" width="15.7109375" style="2" customWidth="1"/>
    <col min="12011" max="12011" width="12.5703125" style="2" customWidth="1"/>
    <col min="12012" max="12012" width="13.42578125" style="2" customWidth="1"/>
    <col min="12013" max="12257" width="8.85546875" style="2"/>
    <col min="12258" max="12258" width="7" style="2" customWidth="1"/>
    <col min="12259" max="12259" width="45.140625" style="2" customWidth="1"/>
    <col min="12260" max="12260" width="14.140625" style="2" customWidth="1"/>
    <col min="12261" max="12261" width="18.42578125" style="2" customWidth="1"/>
    <col min="12262" max="12264" width="0" style="2" hidden="1" customWidth="1"/>
    <col min="12265" max="12265" width="15.140625" style="2" customWidth="1"/>
    <col min="12266" max="12266" width="15.7109375" style="2" customWidth="1"/>
    <col min="12267" max="12267" width="12.5703125" style="2" customWidth="1"/>
    <col min="12268" max="12268" width="13.42578125" style="2" customWidth="1"/>
    <col min="12269" max="12513" width="8.85546875" style="2"/>
    <col min="12514" max="12514" width="7" style="2" customWidth="1"/>
    <col min="12515" max="12515" width="45.140625" style="2" customWidth="1"/>
    <col min="12516" max="12516" width="14.140625" style="2" customWidth="1"/>
    <col min="12517" max="12517" width="18.42578125" style="2" customWidth="1"/>
    <col min="12518" max="12520" width="0" style="2" hidden="1" customWidth="1"/>
    <col min="12521" max="12521" width="15.140625" style="2" customWidth="1"/>
    <col min="12522" max="12522" width="15.7109375" style="2" customWidth="1"/>
    <col min="12523" max="12523" width="12.5703125" style="2" customWidth="1"/>
    <col min="12524" max="12524" width="13.42578125" style="2" customWidth="1"/>
    <col min="12525" max="12769" width="8.85546875" style="2"/>
    <col min="12770" max="12770" width="7" style="2" customWidth="1"/>
    <col min="12771" max="12771" width="45.140625" style="2" customWidth="1"/>
    <col min="12772" max="12772" width="14.140625" style="2" customWidth="1"/>
    <col min="12773" max="12773" width="18.42578125" style="2" customWidth="1"/>
    <col min="12774" max="12776" width="0" style="2" hidden="1" customWidth="1"/>
    <col min="12777" max="12777" width="15.140625" style="2" customWidth="1"/>
    <col min="12778" max="12778" width="15.7109375" style="2" customWidth="1"/>
    <col min="12779" max="12779" width="12.5703125" style="2" customWidth="1"/>
    <col min="12780" max="12780" width="13.42578125" style="2" customWidth="1"/>
    <col min="12781" max="13025" width="8.85546875" style="2"/>
    <col min="13026" max="13026" width="7" style="2" customWidth="1"/>
    <col min="13027" max="13027" width="45.140625" style="2" customWidth="1"/>
    <col min="13028" max="13028" width="14.140625" style="2" customWidth="1"/>
    <col min="13029" max="13029" width="18.42578125" style="2" customWidth="1"/>
    <col min="13030" max="13032" width="0" style="2" hidden="1" customWidth="1"/>
    <col min="13033" max="13033" width="15.140625" style="2" customWidth="1"/>
    <col min="13034" max="13034" width="15.7109375" style="2" customWidth="1"/>
    <col min="13035" max="13035" width="12.5703125" style="2" customWidth="1"/>
    <col min="13036" max="13036" width="13.42578125" style="2" customWidth="1"/>
    <col min="13037" max="13281" width="8.85546875" style="2"/>
    <col min="13282" max="13282" width="7" style="2" customWidth="1"/>
    <col min="13283" max="13283" width="45.140625" style="2" customWidth="1"/>
    <col min="13284" max="13284" width="14.140625" style="2" customWidth="1"/>
    <col min="13285" max="13285" width="18.42578125" style="2" customWidth="1"/>
    <col min="13286" max="13288" width="0" style="2" hidden="1" customWidth="1"/>
    <col min="13289" max="13289" width="15.140625" style="2" customWidth="1"/>
    <col min="13290" max="13290" width="15.7109375" style="2" customWidth="1"/>
    <col min="13291" max="13291" width="12.5703125" style="2" customWidth="1"/>
    <col min="13292" max="13292" width="13.42578125" style="2" customWidth="1"/>
    <col min="13293" max="13537" width="8.85546875" style="2"/>
    <col min="13538" max="13538" width="7" style="2" customWidth="1"/>
    <col min="13539" max="13539" width="45.140625" style="2" customWidth="1"/>
    <col min="13540" max="13540" width="14.140625" style="2" customWidth="1"/>
    <col min="13541" max="13541" width="18.42578125" style="2" customWidth="1"/>
    <col min="13542" max="13544" width="0" style="2" hidden="1" customWidth="1"/>
    <col min="13545" max="13545" width="15.140625" style="2" customWidth="1"/>
    <col min="13546" max="13546" width="15.7109375" style="2" customWidth="1"/>
    <col min="13547" max="13547" width="12.5703125" style="2" customWidth="1"/>
    <col min="13548" max="13548" width="13.42578125" style="2" customWidth="1"/>
    <col min="13549" max="13793" width="8.85546875" style="2"/>
    <col min="13794" max="13794" width="7" style="2" customWidth="1"/>
    <col min="13795" max="13795" width="45.140625" style="2" customWidth="1"/>
    <col min="13796" max="13796" width="14.140625" style="2" customWidth="1"/>
    <col min="13797" max="13797" width="18.42578125" style="2" customWidth="1"/>
    <col min="13798" max="13800" width="0" style="2" hidden="1" customWidth="1"/>
    <col min="13801" max="13801" width="15.140625" style="2" customWidth="1"/>
    <col min="13802" max="13802" width="15.7109375" style="2" customWidth="1"/>
    <col min="13803" max="13803" width="12.5703125" style="2" customWidth="1"/>
    <col min="13804" max="13804" width="13.42578125" style="2" customWidth="1"/>
    <col min="13805" max="14049" width="8.85546875" style="2"/>
    <col min="14050" max="14050" width="7" style="2" customWidth="1"/>
    <col min="14051" max="14051" width="45.140625" style="2" customWidth="1"/>
    <col min="14052" max="14052" width="14.140625" style="2" customWidth="1"/>
    <col min="14053" max="14053" width="18.42578125" style="2" customWidth="1"/>
    <col min="14054" max="14056" width="0" style="2" hidden="1" customWidth="1"/>
    <col min="14057" max="14057" width="15.140625" style="2" customWidth="1"/>
    <col min="14058" max="14058" width="15.7109375" style="2" customWidth="1"/>
    <col min="14059" max="14059" width="12.5703125" style="2" customWidth="1"/>
    <col min="14060" max="14060" width="13.42578125" style="2" customWidth="1"/>
    <col min="14061" max="14305" width="8.85546875" style="2"/>
    <col min="14306" max="14306" width="7" style="2" customWidth="1"/>
    <col min="14307" max="14307" width="45.140625" style="2" customWidth="1"/>
    <col min="14308" max="14308" width="14.140625" style="2" customWidth="1"/>
    <col min="14309" max="14309" width="18.42578125" style="2" customWidth="1"/>
    <col min="14310" max="14312" width="0" style="2" hidden="1" customWidth="1"/>
    <col min="14313" max="14313" width="15.140625" style="2" customWidth="1"/>
    <col min="14314" max="14314" width="15.7109375" style="2" customWidth="1"/>
    <col min="14315" max="14315" width="12.5703125" style="2" customWidth="1"/>
    <col min="14316" max="14316" width="13.42578125" style="2" customWidth="1"/>
    <col min="14317" max="14561" width="8.85546875" style="2"/>
    <col min="14562" max="14562" width="7" style="2" customWidth="1"/>
    <col min="14563" max="14563" width="45.140625" style="2" customWidth="1"/>
    <col min="14564" max="14564" width="14.140625" style="2" customWidth="1"/>
    <col min="14565" max="14565" width="18.42578125" style="2" customWidth="1"/>
    <col min="14566" max="14568" width="0" style="2" hidden="1" customWidth="1"/>
    <col min="14569" max="14569" width="15.140625" style="2" customWidth="1"/>
    <col min="14570" max="14570" width="15.7109375" style="2" customWidth="1"/>
    <col min="14571" max="14571" width="12.5703125" style="2" customWidth="1"/>
    <col min="14572" max="14572" width="13.42578125" style="2" customWidth="1"/>
    <col min="14573" max="14817" width="8.85546875" style="2"/>
    <col min="14818" max="14818" width="7" style="2" customWidth="1"/>
    <col min="14819" max="14819" width="45.140625" style="2" customWidth="1"/>
    <col min="14820" max="14820" width="14.140625" style="2" customWidth="1"/>
    <col min="14821" max="14821" width="18.42578125" style="2" customWidth="1"/>
    <col min="14822" max="14824" width="0" style="2" hidden="1" customWidth="1"/>
    <col min="14825" max="14825" width="15.140625" style="2" customWidth="1"/>
    <col min="14826" max="14826" width="15.7109375" style="2" customWidth="1"/>
    <col min="14827" max="14827" width="12.5703125" style="2" customWidth="1"/>
    <col min="14828" max="14828" width="13.42578125" style="2" customWidth="1"/>
    <col min="14829" max="15073" width="8.85546875" style="2"/>
    <col min="15074" max="15074" width="7" style="2" customWidth="1"/>
    <col min="15075" max="15075" width="45.140625" style="2" customWidth="1"/>
    <col min="15076" max="15076" width="14.140625" style="2" customWidth="1"/>
    <col min="15077" max="15077" width="18.42578125" style="2" customWidth="1"/>
    <col min="15078" max="15080" width="0" style="2" hidden="1" customWidth="1"/>
    <col min="15081" max="15081" width="15.140625" style="2" customWidth="1"/>
    <col min="15082" max="15082" width="15.7109375" style="2" customWidth="1"/>
    <col min="15083" max="15083" width="12.5703125" style="2" customWidth="1"/>
    <col min="15084" max="15084" width="13.42578125" style="2" customWidth="1"/>
    <col min="15085" max="15329" width="8.85546875" style="2"/>
    <col min="15330" max="15330" width="7" style="2" customWidth="1"/>
    <col min="15331" max="15331" width="45.140625" style="2" customWidth="1"/>
    <col min="15332" max="15332" width="14.140625" style="2" customWidth="1"/>
    <col min="15333" max="15333" width="18.42578125" style="2" customWidth="1"/>
    <col min="15334" max="15336" width="0" style="2" hidden="1" customWidth="1"/>
    <col min="15337" max="15337" width="15.140625" style="2" customWidth="1"/>
    <col min="15338" max="15338" width="15.7109375" style="2" customWidth="1"/>
    <col min="15339" max="15339" width="12.5703125" style="2" customWidth="1"/>
    <col min="15340" max="15340" width="13.42578125" style="2" customWidth="1"/>
    <col min="15341" max="15585" width="8.85546875" style="2"/>
    <col min="15586" max="15586" width="7" style="2" customWidth="1"/>
    <col min="15587" max="15587" width="45.140625" style="2" customWidth="1"/>
    <col min="15588" max="15588" width="14.140625" style="2" customWidth="1"/>
    <col min="15589" max="15589" width="18.42578125" style="2" customWidth="1"/>
    <col min="15590" max="15592" width="0" style="2" hidden="1" customWidth="1"/>
    <col min="15593" max="15593" width="15.140625" style="2" customWidth="1"/>
    <col min="15594" max="15594" width="15.7109375" style="2" customWidth="1"/>
    <col min="15595" max="15595" width="12.5703125" style="2" customWidth="1"/>
    <col min="15596" max="15596" width="13.42578125" style="2" customWidth="1"/>
    <col min="15597" max="15841" width="8.85546875" style="2"/>
    <col min="15842" max="15842" width="7" style="2" customWidth="1"/>
    <col min="15843" max="15843" width="45.140625" style="2" customWidth="1"/>
    <col min="15844" max="15844" width="14.140625" style="2" customWidth="1"/>
    <col min="15845" max="15845" width="18.42578125" style="2" customWidth="1"/>
    <col min="15846" max="15848" width="0" style="2" hidden="1" customWidth="1"/>
    <col min="15849" max="15849" width="15.140625" style="2" customWidth="1"/>
    <col min="15850" max="15850" width="15.7109375" style="2" customWidth="1"/>
    <col min="15851" max="15851" width="12.5703125" style="2" customWidth="1"/>
    <col min="15852" max="15852" width="13.42578125" style="2" customWidth="1"/>
    <col min="15853" max="16097" width="8.85546875" style="2"/>
    <col min="16098" max="16098" width="7" style="2" customWidth="1"/>
    <col min="16099" max="16099" width="45.140625" style="2" customWidth="1"/>
    <col min="16100" max="16100" width="14.140625" style="2" customWidth="1"/>
    <col min="16101" max="16101" width="18.42578125" style="2" customWidth="1"/>
    <col min="16102" max="16104" width="0" style="2" hidden="1" customWidth="1"/>
    <col min="16105" max="16105" width="15.140625" style="2" customWidth="1"/>
    <col min="16106" max="16106" width="15.7109375" style="2" customWidth="1"/>
    <col min="16107" max="16107" width="12.5703125" style="2" customWidth="1"/>
    <col min="16108" max="16108" width="13.42578125" style="2" customWidth="1"/>
    <col min="16109" max="16384" width="8.85546875" style="2"/>
  </cols>
  <sheetData>
    <row r="1" spans="1:11">
      <c r="I1" s="1" t="s">
        <v>798</v>
      </c>
    </row>
    <row r="2" spans="1:11">
      <c r="I2" s="1" t="s">
        <v>849</v>
      </c>
    </row>
    <row r="3" spans="1:11">
      <c r="A3" s="8"/>
      <c r="I3" s="1" t="s">
        <v>13</v>
      </c>
    </row>
    <row r="4" spans="1:11">
      <c r="A4" s="8"/>
      <c r="B4" s="9"/>
      <c r="C4" s="9"/>
    </row>
    <row r="5" spans="1:11" ht="14.45" customHeight="1">
      <c r="A5" s="325" t="s">
        <v>729</v>
      </c>
      <c r="B5" s="325"/>
      <c r="C5" s="325"/>
      <c r="D5" s="325"/>
      <c r="E5" s="325"/>
      <c r="F5" s="325"/>
      <c r="G5" s="325"/>
      <c r="H5" s="325"/>
      <c r="I5" s="325"/>
    </row>
    <row r="6" spans="1:11" ht="14.45" customHeight="1">
      <c r="A6" s="325" t="s">
        <v>799</v>
      </c>
      <c r="B6" s="325"/>
      <c r="C6" s="325"/>
      <c r="D6" s="325"/>
      <c r="E6" s="325"/>
      <c r="F6" s="325"/>
      <c r="G6" s="325"/>
      <c r="H6" s="325"/>
      <c r="I6" s="325"/>
    </row>
    <row r="7" spans="1:11" ht="15.75" customHeight="1">
      <c r="A7" s="325" t="s">
        <v>800</v>
      </c>
      <c r="B7" s="325"/>
      <c r="C7" s="325"/>
      <c r="D7" s="325"/>
      <c r="E7" s="325"/>
      <c r="F7" s="325"/>
      <c r="G7" s="325"/>
      <c r="H7" s="325"/>
      <c r="I7" s="325"/>
    </row>
    <row r="8" spans="1:11" ht="15.75" customHeight="1">
      <c r="A8" s="9"/>
      <c r="B8" s="154"/>
      <c r="C8" s="154"/>
    </row>
    <row r="9" spans="1:11" ht="39">
      <c r="A9" s="60" t="s">
        <v>3</v>
      </c>
      <c r="B9" s="100" t="s">
        <v>670</v>
      </c>
      <c r="C9" s="60" t="s">
        <v>801</v>
      </c>
      <c r="D9" s="60" t="s">
        <v>757</v>
      </c>
      <c r="E9" s="60" t="s">
        <v>734</v>
      </c>
      <c r="F9" s="60" t="s">
        <v>735</v>
      </c>
      <c r="G9" s="60" t="s">
        <v>814</v>
      </c>
      <c r="H9" s="60" t="s">
        <v>811</v>
      </c>
      <c r="I9" s="60" t="s">
        <v>735</v>
      </c>
    </row>
    <row r="10" spans="1:11">
      <c r="A10" s="11">
        <v>1</v>
      </c>
      <c r="B10" s="11">
        <v>2</v>
      </c>
      <c r="C10" s="11">
        <v>3</v>
      </c>
      <c r="D10" s="11">
        <v>4</v>
      </c>
      <c r="E10" s="11">
        <v>5</v>
      </c>
      <c r="F10" s="11" t="s">
        <v>671</v>
      </c>
      <c r="G10" s="11">
        <v>7</v>
      </c>
      <c r="H10" s="11">
        <v>8</v>
      </c>
      <c r="I10" s="11" t="s">
        <v>842</v>
      </c>
    </row>
    <row r="11" spans="1:11">
      <c r="A11" s="102" t="s">
        <v>4</v>
      </c>
      <c r="B11" s="155"/>
      <c r="C11" s="156">
        <f t="shared" ref="C11:H11" si="0">SUM(C12:C34)</f>
        <v>907</v>
      </c>
      <c r="D11" s="103">
        <f t="shared" si="0"/>
        <v>1411697</v>
      </c>
      <c r="E11" s="103">
        <f t="shared" si="0"/>
        <v>705848</v>
      </c>
      <c r="F11" s="103">
        <f t="shared" si="0"/>
        <v>2117545</v>
      </c>
      <c r="G11" s="156">
        <f t="shared" si="0"/>
        <v>880</v>
      </c>
      <c r="H11" s="103">
        <f t="shared" si="0"/>
        <v>-5985</v>
      </c>
      <c r="I11" s="103">
        <f>F11+H11</f>
        <v>2111560</v>
      </c>
      <c r="J11" s="157"/>
    </row>
    <row r="12" spans="1:11">
      <c r="A12" s="18">
        <v>1</v>
      </c>
      <c r="B12" s="158" t="s">
        <v>691</v>
      </c>
      <c r="C12" s="159">
        <v>17</v>
      </c>
      <c r="D12" s="127">
        <v>22249</v>
      </c>
      <c r="E12" s="127">
        <v>0</v>
      </c>
      <c r="F12" s="127">
        <f t="shared" ref="F12:F34" si="1">D12+E12</f>
        <v>22249</v>
      </c>
      <c r="G12" s="159">
        <v>9</v>
      </c>
      <c r="H12" s="127">
        <v>13797</v>
      </c>
      <c r="I12" s="127">
        <f>F12+H12</f>
        <v>36046</v>
      </c>
      <c r="K12" s="169"/>
    </row>
    <row r="13" spans="1:11">
      <c r="A13" s="19">
        <v>2</v>
      </c>
      <c r="B13" s="160" t="s">
        <v>672</v>
      </c>
      <c r="C13" s="161">
        <v>34</v>
      </c>
      <c r="D13" s="162">
        <v>55848</v>
      </c>
      <c r="E13" s="162">
        <v>0</v>
      </c>
      <c r="F13" s="162">
        <f t="shared" si="1"/>
        <v>55848</v>
      </c>
      <c r="G13" s="161">
        <v>31</v>
      </c>
      <c r="H13" s="162">
        <v>26346</v>
      </c>
      <c r="I13" s="162">
        <f>F13+H13</f>
        <v>82194</v>
      </c>
    </row>
    <row r="14" spans="1:11">
      <c r="A14" s="19">
        <v>3</v>
      </c>
      <c r="B14" s="160" t="s">
        <v>802</v>
      </c>
      <c r="C14" s="161">
        <v>42</v>
      </c>
      <c r="D14" s="162">
        <v>57088</v>
      </c>
      <c r="E14" s="162">
        <v>0</v>
      </c>
      <c r="F14" s="162">
        <f t="shared" si="1"/>
        <v>57088</v>
      </c>
      <c r="G14" s="161">
        <v>46</v>
      </c>
      <c r="H14" s="162">
        <v>25182</v>
      </c>
      <c r="I14" s="162">
        <f t="shared" ref="I14:I34" si="2">F14+H14</f>
        <v>82270</v>
      </c>
    </row>
    <row r="15" spans="1:11">
      <c r="A15" s="19">
        <v>4</v>
      </c>
      <c r="B15" s="160" t="s">
        <v>674</v>
      </c>
      <c r="C15" s="161">
        <v>21</v>
      </c>
      <c r="D15" s="162">
        <v>57088</v>
      </c>
      <c r="E15" s="162">
        <v>0</v>
      </c>
      <c r="F15" s="162">
        <f t="shared" si="1"/>
        <v>57088</v>
      </c>
      <c r="G15" s="161">
        <v>21</v>
      </c>
      <c r="H15" s="162">
        <v>12745</v>
      </c>
      <c r="I15" s="162">
        <f t="shared" si="2"/>
        <v>69833</v>
      </c>
    </row>
    <row r="16" spans="1:11">
      <c r="A16" s="19">
        <v>5</v>
      </c>
      <c r="B16" s="160" t="s">
        <v>690</v>
      </c>
      <c r="C16" s="161">
        <v>34</v>
      </c>
      <c r="D16" s="162">
        <v>57088</v>
      </c>
      <c r="E16" s="162">
        <v>0</v>
      </c>
      <c r="F16" s="162">
        <f t="shared" si="1"/>
        <v>57088</v>
      </c>
      <c r="G16" s="161">
        <v>29</v>
      </c>
      <c r="H16" s="162">
        <v>26353</v>
      </c>
      <c r="I16" s="162">
        <f t="shared" si="2"/>
        <v>83441</v>
      </c>
    </row>
    <row r="17" spans="1:9">
      <c r="A17" s="19">
        <v>6</v>
      </c>
      <c r="B17" s="160" t="s">
        <v>737</v>
      </c>
      <c r="C17" s="161">
        <v>76</v>
      </c>
      <c r="D17" s="162">
        <v>114184</v>
      </c>
      <c r="E17" s="162">
        <v>0</v>
      </c>
      <c r="F17" s="162">
        <f t="shared" si="1"/>
        <v>114184</v>
      </c>
      <c r="G17" s="161">
        <v>78</v>
      </c>
      <c r="H17" s="162">
        <v>49427</v>
      </c>
      <c r="I17" s="162">
        <f t="shared" si="2"/>
        <v>163611</v>
      </c>
    </row>
    <row r="18" spans="1:9">
      <c r="A18" s="19">
        <v>7</v>
      </c>
      <c r="B18" s="160" t="s">
        <v>676</v>
      </c>
      <c r="C18" s="161">
        <v>12</v>
      </c>
      <c r="D18" s="162">
        <v>27304</v>
      </c>
      <c r="E18" s="162">
        <v>0</v>
      </c>
      <c r="F18" s="162">
        <f t="shared" si="1"/>
        <v>27304</v>
      </c>
      <c r="G18" s="161">
        <v>16</v>
      </c>
      <c r="H18" s="162">
        <v>13517</v>
      </c>
      <c r="I18" s="162">
        <f t="shared" si="2"/>
        <v>40821</v>
      </c>
    </row>
    <row r="19" spans="1:9">
      <c r="A19" s="19">
        <v>8</v>
      </c>
      <c r="B19" s="160" t="s">
        <v>677</v>
      </c>
      <c r="C19" s="161">
        <v>51</v>
      </c>
      <c r="D19" s="162">
        <v>57088</v>
      </c>
      <c r="E19" s="162">
        <v>0</v>
      </c>
      <c r="F19" s="162">
        <f t="shared" si="1"/>
        <v>57088</v>
      </c>
      <c r="G19" s="161">
        <v>40</v>
      </c>
      <c r="H19" s="162">
        <v>29174</v>
      </c>
      <c r="I19" s="162">
        <f t="shared" si="2"/>
        <v>86262</v>
      </c>
    </row>
    <row r="20" spans="1:9">
      <c r="A20" s="19">
        <v>9</v>
      </c>
      <c r="B20" s="160" t="s">
        <v>679</v>
      </c>
      <c r="C20" s="161">
        <v>14</v>
      </c>
      <c r="D20" s="162">
        <v>27304</v>
      </c>
      <c r="E20" s="162">
        <v>0</v>
      </c>
      <c r="F20" s="162">
        <f t="shared" si="1"/>
        <v>27304</v>
      </c>
      <c r="G20" s="161">
        <v>12</v>
      </c>
      <c r="H20" s="162">
        <v>14056</v>
      </c>
      <c r="I20" s="162">
        <f t="shared" si="2"/>
        <v>41360</v>
      </c>
    </row>
    <row r="21" spans="1:9">
      <c r="A21" s="19">
        <v>10</v>
      </c>
      <c r="B21" s="160" t="s">
        <v>803</v>
      </c>
      <c r="C21" s="161">
        <v>32</v>
      </c>
      <c r="D21" s="162">
        <v>57088</v>
      </c>
      <c r="E21" s="162">
        <v>0</v>
      </c>
      <c r="F21" s="162">
        <f t="shared" si="1"/>
        <v>57088</v>
      </c>
      <c r="G21" s="161">
        <v>29</v>
      </c>
      <c r="H21" s="162">
        <v>27302</v>
      </c>
      <c r="I21" s="162">
        <f t="shared" si="2"/>
        <v>84390</v>
      </c>
    </row>
    <row r="22" spans="1:9">
      <c r="A22" s="19">
        <v>11</v>
      </c>
      <c r="B22" s="160" t="s">
        <v>680</v>
      </c>
      <c r="C22" s="161">
        <v>25</v>
      </c>
      <c r="D22" s="162">
        <v>28544</v>
      </c>
      <c r="E22" s="162">
        <v>0</v>
      </c>
      <c r="F22" s="162">
        <f t="shared" si="1"/>
        <v>28544</v>
      </c>
      <c r="G22" s="161">
        <v>19</v>
      </c>
      <c r="H22" s="162">
        <v>12803</v>
      </c>
      <c r="I22" s="162">
        <f t="shared" si="2"/>
        <v>41347</v>
      </c>
    </row>
    <row r="23" spans="1:9">
      <c r="A23" s="19">
        <v>12</v>
      </c>
      <c r="B23" s="160" t="s">
        <v>804</v>
      </c>
      <c r="C23" s="161">
        <v>39</v>
      </c>
      <c r="D23" s="162">
        <v>57088</v>
      </c>
      <c r="E23" s="162">
        <v>0</v>
      </c>
      <c r="F23" s="162">
        <f t="shared" si="1"/>
        <v>57088</v>
      </c>
      <c r="G23" s="161">
        <v>38</v>
      </c>
      <c r="H23" s="162">
        <v>25344</v>
      </c>
      <c r="I23" s="162">
        <f t="shared" si="2"/>
        <v>82432</v>
      </c>
    </row>
    <row r="24" spans="1:9">
      <c r="A24" s="19">
        <v>13</v>
      </c>
      <c r="B24" s="160" t="s">
        <v>681</v>
      </c>
      <c r="C24" s="161">
        <v>39</v>
      </c>
      <c r="D24" s="162">
        <v>57088</v>
      </c>
      <c r="E24" s="162">
        <v>0</v>
      </c>
      <c r="F24" s="162">
        <f t="shared" si="1"/>
        <v>57088</v>
      </c>
      <c r="G24" s="161">
        <v>38</v>
      </c>
      <c r="H24" s="162">
        <v>29102</v>
      </c>
      <c r="I24" s="162">
        <f t="shared" si="2"/>
        <v>86190</v>
      </c>
    </row>
    <row r="25" spans="1:9">
      <c r="A25" s="19">
        <v>14</v>
      </c>
      <c r="B25" s="160" t="s">
        <v>805</v>
      </c>
      <c r="C25" s="161">
        <v>17</v>
      </c>
      <c r="D25" s="162">
        <v>46736</v>
      </c>
      <c r="E25" s="162">
        <v>0</v>
      </c>
      <c r="F25" s="162">
        <f t="shared" si="1"/>
        <v>46736</v>
      </c>
      <c r="G25" s="161">
        <v>16</v>
      </c>
      <c r="H25" s="162">
        <v>26938</v>
      </c>
      <c r="I25" s="162">
        <f t="shared" si="2"/>
        <v>73674</v>
      </c>
    </row>
    <row r="26" spans="1:9">
      <c r="A26" s="19">
        <v>15</v>
      </c>
      <c r="B26" s="160" t="s">
        <v>806</v>
      </c>
      <c r="C26" s="161">
        <v>54</v>
      </c>
      <c r="D26" s="162">
        <v>85632</v>
      </c>
      <c r="E26" s="162">
        <v>0</v>
      </c>
      <c r="F26" s="162">
        <f t="shared" si="1"/>
        <v>85632</v>
      </c>
      <c r="G26" s="161">
        <v>59</v>
      </c>
      <c r="H26" s="162">
        <v>45491</v>
      </c>
      <c r="I26" s="162">
        <f t="shared" si="2"/>
        <v>131123</v>
      </c>
    </row>
    <row r="27" spans="1:9">
      <c r="A27" s="19">
        <v>16</v>
      </c>
      <c r="B27" s="160" t="s">
        <v>807</v>
      </c>
      <c r="C27" s="161">
        <v>37</v>
      </c>
      <c r="D27" s="162">
        <v>57088</v>
      </c>
      <c r="E27" s="162">
        <v>0</v>
      </c>
      <c r="F27" s="162">
        <f t="shared" si="1"/>
        <v>57088</v>
      </c>
      <c r="G27" s="161">
        <v>41</v>
      </c>
      <c r="H27" s="162">
        <v>26837</v>
      </c>
      <c r="I27" s="162">
        <f t="shared" si="2"/>
        <v>83925</v>
      </c>
    </row>
    <row r="28" spans="1:9">
      <c r="A28" s="19">
        <v>17</v>
      </c>
      <c r="B28" s="160" t="s">
        <v>808</v>
      </c>
      <c r="C28" s="161">
        <v>118</v>
      </c>
      <c r="D28" s="162">
        <v>171272</v>
      </c>
      <c r="E28" s="162">
        <v>0</v>
      </c>
      <c r="F28" s="162">
        <f t="shared" si="1"/>
        <v>171272</v>
      </c>
      <c r="G28" s="161">
        <v>117</v>
      </c>
      <c r="H28" s="162">
        <v>87644</v>
      </c>
      <c r="I28" s="162">
        <f t="shared" si="2"/>
        <v>258916</v>
      </c>
    </row>
    <row r="29" spans="1:9">
      <c r="A29" s="19">
        <v>18</v>
      </c>
      <c r="B29" s="160" t="s">
        <v>744</v>
      </c>
      <c r="C29" s="161">
        <v>39</v>
      </c>
      <c r="D29" s="162">
        <v>57088</v>
      </c>
      <c r="E29" s="162">
        <v>0</v>
      </c>
      <c r="F29" s="162">
        <f t="shared" si="1"/>
        <v>57088</v>
      </c>
      <c r="G29" s="161">
        <v>54</v>
      </c>
      <c r="H29" s="162">
        <v>46711</v>
      </c>
      <c r="I29" s="162">
        <f t="shared" si="2"/>
        <v>103799</v>
      </c>
    </row>
    <row r="30" spans="1:9">
      <c r="A30" s="19">
        <v>19</v>
      </c>
      <c r="B30" s="160" t="s">
        <v>809</v>
      </c>
      <c r="C30" s="161">
        <v>88</v>
      </c>
      <c r="D30" s="162">
        <v>142728</v>
      </c>
      <c r="E30" s="162">
        <v>0</v>
      </c>
      <c r="F30" s="162">
        <f t="shared" si="1"/>
        <v>142728</v>
      </c>
      <c r="G30" s="161">
        <v>87</v>
      </c>
      <c r="H30" s="162">
        <v>69236</v>
      </c>
      <c r="I30" s="162">
        <f t="shared" si="2"/>
        <v>211964</v>
      </c>
    </row>
    <row r="31" spans="1:9">
      <c r="A31" s="19">
        <v>20</v>
      </c>
      <c r="B31" s="160" t="s">
        <v>810</v>
      </c>
      <c r="C31" s="161">
        <v>82</v>
      </c>
      <c r="D31" s="162">
        <v>114184</v>
      </c>
      <c r="E31" s="162">
        <v>0</v>
      </c>
      <c r="F31" s="162">
        <f t="shared" si="1"/>
        <v>114184</v>
      </c>
      <c r="G31" s="161">
        <v>76</v>
      </c>
      <c r="H31" s="162">
        <v>59837</v>
      </c>
      <c r="I31" s="162">
        <f t="shared" si="2"/>
        <v>174021</v>
      </c>
    </row>
    <row r="32" spans="1:9">
      <c r="A32" s="19">
        <v>21</v>
      </c>
      <c r="B32" s="163" t="s">
        <v>686</v>
      </c>
      <c r="C32" s="164">
        <v>18</v>
      </c>
      <c r="D32" s="162">
        <v>30960</v>
      </c>
      <c r="E32" s="162">
        <v>0</v>
      </c>
      <c r="F32" s="162">
        <f t="shared" si="1"/>
        <v>30960</v>
      </c>
      <c r="G32" s="164">
        <v>13</v>
      </c>
      <c r="H32" s="162">
        <v>15835</v>
      </c>
      <c r="I32" s="162">
        <f t="shared" si="2"/>
        <v>46795</v>
      </c>
    </row>
    <row r="33" spans="1:13">
      <c r="A33" s="19">
        <v>22</v>
      </c>
      <c r="B33" s="163" t="s">
        <v>687</v>
      </c>
      <c r="C33" s="164">
        <v>18</v>
      </c>
      <c r="D33" s="165">
        <v>30960</v>
      </c>
      <c r="E33" s="162">
        <v>0</v>
      </c>
      <c r="F33" s="162">
        <f t="shared" si="1"/>
        <v>30960</v>
      </c>
      <c r="G33" s="164">
        <v>11</v>
      </c>
      <c r="H33" s="162">
        <v>7003</v>
      </c>
      <c r="I33" s="162">
        <f t="shared" si="2"/>
        <v>37963</v>
      </c>
    </row>
    <row r="34" spans="1:13">
      <c r="A34" s="166">
        <v>23</v>
      </c>
      <c r="B34" s="167" t="s">
        <v>689</v>
      </c>
      <c r="C34" s="168">
        <v>0</v>
      </c>
      <c r="D34" s="135">
        <v>0</v>
      </c>
      <c r="E34" s="135">
        <v>705848</v>
      </c>
      <c r="F34" s="135">
        <f t="shared" si="1"/>
        <v>705848</v>
      </c>
      <c r="G34" s="168">
        <v>0</v>
      </c>
      <c r="H34" s="135">
        <f>-705848+9183</f>
        <v>-696665</v>
      </c>
      <c r="I34" s="135">
        <f t="shared" si="2"/>
        <v>9183</v>
      </c>
      <c r="K34" s="169"/>
      <c r="L34" s="169"/>
      <c r="M34" s="169"/>
    </row>
    <row r="35" spans="1:13">
      <c r="A35" s="8"/>
    </row>
    <row r="36" spans="1:13">
      <c r="A36" s="8"/>
    </row>
    <row r="37" spans="1:13">
      <c r="A37" s="326" t="s">
        <v>848</v>
      </c>
      <c r="B37" s="326"/>
      <c r="C37" s="326"/>
      <c r="D37" s="326"/>
      <c r="E37" s="326"/>
      <c r="F37" s="326"/>
      <c r="G37" s="326"/>
      <c r="H37" s="326"/>
      <c r="I37" s="326"/>
    </row>
    <row r="38" spans="1:13">
      <c r="A38" s="8"/>
    </row>
    <row r="39" spans="1:13">
      <c r="A39" s="8"/>
    </row>
    <row r="40" spans="1:13">
      <c r="A40" s="8"/>
    </row>
    <row r="41" spans="1:13">
      <c r="A41" s="8"/>
    </row>
    <row r="42" spans="1:13">
      <c r="A42" s="8"/>
    </row>
    <row r="43" spans="1:13">
      <c r="A43" s="8"/>
    </row>
    <row r="44" spans="1:13">
      <c r="A44" s="8"/>
    </row>
    <row r="45" spans="1:13">
      <c r="A45" s="8"/>
    </row>
    <row r="46" spans="1:13">
      <c r="A46" s="8"/>
    </row>
    <row r="47" spans="1:13">
      <c r="A47" s="8"/>
    </row>
    <row r="48" spans="1:13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</sheetData>
  <mergeCells count="4">
    <mergeCell ref="A5:I5"/>
    <mergeCell ref="A6:I6"/>
    <mergeCell ref="A7:I7"/>
    <mergeCell ref="A37:I37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0BC92-C9D1-4D09-A9BE-BCE2A0B1E147}">
  <sheetPr>
    <tabColor theme="4" tint="0.79992065187536243"/>
    <pageSetUpPr fitToPage="1"/>
  </sheetPr>
  <dimension ref="A1:M109"/>
  <sheetViews>
    <sheetView topLeftCell="A4" workbookViewId="0">
      <selection activeCell="A20" sqref="A20:I20"/>
    </sheetView>
  </sheetViews>
  <sheetFormatPr defaultRowHeight="15" outlineLevelCol="1"/>
  <cols>
    <col min="1" max="1" width="7.42578125" style="2" customWidth="1"/>
    <col min="2" max="2" width="29.28515625" style="2" customWidth="1"/>
    <col min="3" max="3" width="16.7109375" style="2" customWidth="1"/>
    <col min="4" max="5" width="15.7109375" style="2" customWidth="1"/>
    <col min="6" max="6" width="16.7109375" style="2" customWidth="1" outlineLevel="1"/>
    <col min="7" max="7" width="15.42578125" style="2" customWidth="1" outlineLevel="1"/>
    <col min="8" max="8" width="12" style="2" customWidth="1" outlineLevel="1"/>
    <col min="9" max="9" width="14.7109375" style="2" customWidth="1" outlineLevel="1"/>
    <col min="10" max="248" width="8.85546875" style="2"/>
    <col min="249" max="249" width="7.140625" style="2" customWidth="1"/>
    <col min="250" max="250" width="33" style="2" customWidth="1"/>
    <col min="251" max="251" width="13.140625" style="2" customWidth="1"/>
    <col min="252" max="252" width="16.28515625" style="2" customWidth="1"/>
    <col min="253" max="256" width="0" style="2" hidden="1" customWidth="1"/>
    <col min="257" max="257" width="13.7109375" style="2" customWidth="1"/>
    <col min="258" max="258" width="8.85546875" style="2"/>
    <col min="259" max="259" width="11" style="2" customWidth="1"/>
    <col min="260" max="504" width="8.85546875" style="2"/>
    <col min="505" max="505" width="7.140625" style="2" customWidth="1"/>
    <col min="506" max="506" width="33" style="2" customWidth="1"/>
    <col min="507" max="507" width="13.140625" style="2" customWidth="1"/>
    <col min="508" max="508" width="16.28515625" style="2" customWidth="1"/>
    <col min="509" max="512" width="0" style="2" hidden="1" customWidth="1"/>
    <col min="513" max="513" width="13.7109375" style="2" customWidth="1"/>
    <col min="514" max="514" width="8.85546875" style="2"/>
    <col min="515" max="515" width="11" style="2" customWidth="1"/>
    <col min="516" max="760" width="8.85546875" style="2"/>
    <col min="761" max="761" width="7.140625" style="2" customWidth="1"/>
    <col min="762" max="762" width="33" style="2" customWidth="1"/>
    <col min="763" max="763" width="13.140625" style="2" customWidth="1"/>
    <col min="764" max="764" width="16.28515625" style="2" customWidth="1"/>
    <col min="765" max="768" width="0" style="2" hidden="1" customWidth="1"/>
    <col min="769" max="769" width="13.7109375" style="2" customWidth="1"/>
    <col min="770" max="770" width="8.85546875" style="2"/>
    <col min="771" max="771" width="11" style="2" customWidth="1"/>
    <col min="772" max="1016" width="8.85546875" style="2"/>
    <col min="1017" max="1017" width="7.140625" style="2" customWidth="1"/>
    <col min="1018" max="1018" width="33" style="2" customWidth="1"/>
    <col min="1019" max="1019" width="13.140625" style="2" customWidth="1"/>
    <col min="1020" max="1020" width="16.28515625" style="2" customWidth="1"/>
    <col min="1021" max="1024" width="0" style="2" hidden="1" customWidth="1"/>
    <col min="1025" max="1025" width="13.7109375" style="2" customWidth="1"/>
    <col min="1026" max="1026" width="8.85546875" style="2"/>
    <col min="1027" max="1027" width="11" style="2" customWidth="1"/>
    <col min="1028" max="1272" width="8.85546875" style="2"/>
    <col min="1273" max="1273" width="7.140625" style="2" customWidth="1"/>
    <col min="1274" max="1274" width="33" style="2" customWidth="1"/>
    <col min="1275" max="1275" width="13.140625" style="2" customWidth="1"/>
    <col min="1276" max="1276" width="16.28515625" style="2" customWidth="1"/>
    <col min="1277" max="1280" width="0" style="2" hidden="1" customWidth="1"/>
    <col min="1281" max="1281" width="13.7109375" style="2" customWidth="1"/>
    <col min="1282" max="1282" width="8.85546875" style="2"/>
    <col min="1283" max="1283" width="11" style="2" customWidth="1"/>
    <col min="1284" max="1528" width="8.85546875" style="2"/>
    <col min="1529" max="1529" width="7.140625" style="2" customWidth="1"/>
    <col min="1530" max="1530" width="33" style="2" customWidth="1"/>
    <col min="1531" max="1531" width="13.140625" style="2" customWidth="1"/>
    <col min="1532" max="1532" width="16.28515625" style="2" customWidth="1"/>
    <col min="1533" max="1536" width="0" style="2" hidden="1" customWidth="1"/>
    <col min="1537" max="1537" width="13.7109375" style="2" customWidth="1"/>
    <col min="1538" max="1538" width="8.85546875" style="2"/>
    <col min="1539" max="1539" width="11" style="2" customWidth="1"/>
    <col min="1540" max="1784" width="8.85546875" style="2"/>
    <col min="1785" max="1785" width="7.140625" style="2" customWidth="1"/>
    <col min="1786" max="1786" width="33" style="2" customWidth="1"/>
    <col min="1787" max="1787" width="13.140625" style="2" customWidth="1"/>
    <col min="1788" max="1788" width="16.28515625" style="2" customWidth="1"/>
    <col min="1789" max="1792" width="0" style="2" hidden="1" customWidth="1"/>
    <col min="1793" max="1793" width="13.7109375" style="2" customWidth="1"/>
    <col min="1794" max="1794" width="8.85546875" style="2"/>
    <col min="1795" max="1795" width="11" style="2" customWidth="1"/>
    <col min="1796" max="2040" width="8.85546875" style="2"/>
    <col min="2041" max="2041" width="7.140625" style="2" customWidth="1"/>
    <col min="2042" max="2042" width="33" style="2" customWidth="1"/>
    <col min="2043" max="2043" width="13.140625" style="2" customWidth="1"/>
    <col min="2044" max="2044" width="16.28515625" style="2" customWidth="1"/>
    <col min="2045" max="2048" width="0" style="2" hidden="1" customWidth="1"/>
    <col min="2049" max="2049" width="13.7109375" style="2" customWidth="1"/>
    <col min="2050" max="2050" width="8.85546875" style="2"/>
    <col min="2051" max="2051" width="11" style="2" customWidth="1"/>
    <col min="2052" max="2296" width="8.85546875" style="2"/>
    <col min="2297" max="2297" width="7.140625" style="2" customWidth="1"/>
    <col min="2298" max="2298" width="33" style="2" customWidth="1"/>
    <col min="2299" max="2299" width="13.140625" style="2" customWidth="1"/>
    <col min="2300" max="2300" width="16.28515625" style="2" customWidth="1"/>
    <col min="2301" max="2304" width="0" style="2" hidden="1" customWidth="1"/>
    <col min="2305" max="2305" width="13.7109375" style="2" customWidth="1"/>
    <col min="2306" max="2306" width="8.85546875" style="2"/>
    <col min="2307" max="2307" width="11" style="2" customWidth="1"/>
    <col min="2308" max="2552" width="8.85546875" style="2"/>
    <col min="2553" max="2553" width="7.140625" style="2" customWidth="1"/>
    <col min="2554" max="2554" width="33" style="2" customWidth="1"/>
    <col min="2555" max="2555" width="13.140625" style="2" customWidth="1"/>
    <col min="2556" max="2556" width="16.28515625" style="2" customWidth="1"/>
    <col min="2557" max="2560" width="0" style="2" hidden="1" customWidth="1"/>
    <col min="2561" max="2561" width="13.7109375" style="2" customWidth="1"/>
    <col min="2562" max="2562" width="8.85546875" style="2"/>
    <col min="2563" max="2563" width="11" style="2" customWidth="1"/>
    <col min="2564" max="2808" width="8.85546875" style="2"/>
    <col min="2809" max="2809" width="7.140625" style="2" customWidth="1"/>
    <col min="2810" max="2810" width="33" style="2" customWidth="1"/>
    <col min="2811" max="2811" width="13.140625" style="2" customWidth="1"/>
    <col min="2812" max="2812" width="16.28515625" style="2" customWidth="1"/>
    <col min="2813" max="2816" width="0" style="2" hidden="1" customWidth="1"/>
    <col min="2817" max="2817" width="13.7109375" style="2" customWidth="1"/>
    <col min="2818" max="2818" width="8.85546875" style="2"/>
    <col min="2819" max="2819" width="11" style="2" customWidth="1"/>
    <col min="2820" max="3064" width="8.85546875" style="2"/>
    <col min="3065" max="3065" width="7.140625" style="2" customWidth="1"/>
    <col min="3066" max="3066" width="33" style="2" customWidth="1"/>
    <col min="3067" max="3067" width="13.140625" style="2" customWidth="1"/>
    <col min="3068" max="3068" width="16.28515625" style="2" customWidth="1"/>
    <col min="3069" max="3072" width="0" style="2" hidden="1" customWidth="1"/>
    <col min="3073" max="3073" width="13.7109375" style="2" customWidth="1"/>
    <col min="3074" max="3074" width="8.85546875" style="2"/>
    <col min="3075" max="3075" width="11" style="2" customWidth="1"/>
    <col min="3076" max="3320" width="8.85546875" style="2"/>
    <col min="3321" max="3321" width="7.140625" style="2" customWidth="1"/>
    <col min="3322" max="3322" width="33" style="2" customWidth="1"/>
    <col min="3323" max="3323" width="13.140625" style="2" customWidth="1"/>
    <col min="3324" max="3324" width="16.28515625" style="2" customWidth="1"/>
    <col min="3325" max="3328" width="0" style="2" hidden="1" customWidth="1"/>
    <col min="3329" max="3329" width="13.7109375" style="2" customWidth="1"/>
    <col min="3330" max="3330" width="8.85546875" style="2"/>
    <col min="3331" max="3331" width="11" style="2" customWidth="1"/>
    <col min="3332" max="3576" width="8.85546875" style="2"/>
    <col min="3577" max="3577" width="7.140625" style="2" customWidth="1"/>
    <col min="3578" max="3578" width="33" style="2" customWidth="1"/>
    <col min="3579" max="3579" width="13.140625" style="2" customWidth="1"/>
    <col min="3580" max="3580" width="16.28515625" style="2" customWidth="1"/>
    <col min="3581" max="3584" width="0" style="2" hidden="1" customWidth="1"/>
    <col min="3585" max="3585" width="13.7109375" style="2" customWidth="1"/>
    <col min="3586" max="3586" width="8.85546875" style="2"/>
    <col min="3587" max="3587" width="11" style="2" customWidth="1"/>
    <col min="3588" max="3832" width="8.85546875" style="2"/>
    <col min="3833" max="3833" width="7.140625" style="2" customWidth="1"/>
    <col min="3834" max="3834" width="33" style="2" customWidth="1"/>
    <col min="3835" max="3835" width="13.140625" style="2" customWidth="1"/>
    <col min="3836" max="3836" width="16.28515625" style="2" customWidth="1"/>
    <col min="3837" max="3840" width="0" style="2" hidden="1" customWidth="1"/>
    <col min="3841" max="3841" width="13.7109375" style="2" customWidth="1"/>
    <col min="3842" max="3842" width="8.85546875" style="2"/>
    <col min="3843" max="3843" width="11" style="2" customWidth="1"/>
    <col min="3844" max="4088" width="8.85546875" style="2"/>
    <col min="4089" max="4089" width="7.140625" style="2" customWidth="1"/>
    <col min="4090" max="4090" width="33" style="2" customWidth="1"/>
    <col min="4091" max="4091" width="13.140625" style="2" customWidth="1"/>
    <col min="4092" max="4092" width="16.28515625" style="2" customWidth="1"/>
    <col min="4093" max="4096" width="0" style="2" hidden="1" customWidth="1"/>
    <col min="4097" max="4097" width="13.7109375" style="2" customWidth="1"/>
    <col min="4098" max="4098" width="8.85546875" style="2"/>
    <col min="4099" max="4099" width="11" style="2" customWidth="1"/>
    <col min="4100" max="4344" width="8.85546875" style="2"/>
    <col min="4345" max="4345" width="7.140625" style="2" customWidth="1"/>
    <col min="4346" max="4346" width="33" style="2" customWidth="1"/>
    <col min="4347" max="4347" width="13.140625" style="2" customWidth="1"/>
    <col min="4348" max="4348" width="16.28515625" style="2" customWidth="1"/>
    <col min="4349" max="4352" width="0" style="2" hidden="1" customWidth="1"/>
    <col min="4353" max="4353" width="13.7109375" style="2" customWidth="1"/>
    <col min="4354" max="4354" width="8.85546875" style="2"/>
    <col min="4355" max="4355" width="11" style="2" customWidth="1"/>
    <col min="4356" max="4600" width="8.85546875" style="2"/>
    <col min="4601" max="4601" width="7.140625" style="2" customWidth="1"/>
    <col min="4602" max="4602" width="33" style="2" customWidth="1"/>
    <col min="4603" max="4603" width="13.140625" style="2" customWidth="1"/>
    <col min="4604" max="4604" width="16.28515625" style="2" customWidth="1"/>
    <col min="4605" max="4608" width="0" style="2" hidden="1" customWidth="1"/>
    <col min="4609" max="4609" width="13.7109375" style="2" customWidth="1"/>
    <col min="4610" max="4610" width="8.85546875" style="2"/>
    <col min="4611" max="4611" width="11" style="2" customWidth="1"/>
    <col min="4612" max="4856" width="8.85546875" style="2"/>
    <col min="4857" max="4857" width="7.140625" style="2" customWidth="1"/>
    <col min="4858" max="4858" width="33" style="2" customWidth="1"/>
    <col min="4859" max="4859" width="13.140625" style="2" customWidth="1"/>
    <col min="4860" max="4860" width="16.28515625" style="2" customWidth="1"/>
    <col min="4861" max="4864" width="0" style="2" hidden="1" customWidth="1"/>
    <col min="4865" max="4865" width="13.7109375" style="2" customWidth="1"/>
    <col min="4866" max="4866" width="8.85546875" style="2"/>
    <col min="4867" max="4867" width="11" style="2" customWidth="1"/>
    <col min="4868" max="5112" width="8.85546875" style="2"/>
    <col min="5113" max="5113" width="7.140625" style="2" customWidth="1"/>
    <col min="5114" max="5114" width="33" style="2" customWidth="1"/>
    <col min="5115" max="5115" width="13.140625" style="2" customWidth="1"/>
    <col min="5116" max="5116" width="16.28515625" style="2" customWidth="1"/>
    <col min="5117" max="5120" width="0" style="2" hidden="1" customWidth="1"/>
    <col min="5121" max="5121" width="13.7109375" style="2" customWidth="1"/>
    <col min="5122" max="5122" width="8.85546875" style="2"/>
    <col min="5123" max="5123" width="11" style="2" customWidth="1"/>
    <col min="5124" max="5368" width="8.85546875" style="2"/>
    <col min="5369" max="5369" width="7.140625" style="2" customWidth="1"/>
    <col min="5370" max="5370" width="33" style="2" customWidth="1"/>
    <col min="5371" max="5371" width="13.140625" style="2" customWidth="1"/>
    <col min="5372" max="5372" width="16.28515625" style="2" customWidth="1"/>
    <col min="5373" max="5376" width="0" style="2" hidden="1" customWidth="1"/>
    <col min="5377" max="5377" width="13.7109375" style="2" customWidth="1"/>
    <col min="5378" max="5378" width="8.85546875" style="2"/>
    <col min="5379" max="5379" width="11" style="2" customWidth="1"/>
    <col min="5380" max="5624" width="8.85546875" style="2"/>
    <col min="5625" max="5625" width="7.140625" style="2" customWidth="1"/>
    <col min="5626" max="5626" width="33" style="2" customWidth="1"/>
    <col min="5627" max="5627" width="13.140625" style="2" customWidth="1"/>
    <col min="5628" max="5628" width="16.28515625" style="2" customWidth="1"/>
    <col min="5629" max="5632" width="0" style="2" hidden="1" customWidth="1"/>
    <col min="5633" max="5633" width="13.7109375" style="2" customWidth="1"/>
    <col min="5634" max="5634" width="8.85546875" style="2"/>
    <col min="5635" max="5635" width="11" style="2" customWidth="1"/>
    <col min="5636" max="5880" width="8.85546875" style="2"/>
    <col min="5881" max="5881" width="7.140625" style="2" customWidth="1"/>
    <col min="5882" max="5882" width="33" style="2" customWidth="1"/>
    <col min="5883" max="5883" width="13.140625" style="2" customWidth="1"/>
    <col min="5884" max="5884" width="16.28515625" style="2" customWidth="1"/>
    <col min="5885" max="5888" width="0" style="2" hidden="1" customWidth="1"/>
    <col min="5889" max="5889" width="13.7109375" style="2" customWidth="1"/>
    <col min="5890" max="5890" width="8.85546875" style="2"/>
    <col min="5891" max="5891" width="11" style="2" customWidth="1"/>
    <col min="5892" max="6136" width="8.85546875" style="2"/>
    <col min="6137" max="6137" width="7.140625" style="2" customWidth="1"/>
    <col min="6138" max="6138" width="33" style="2" customWidth="1"/>
    <col min="6139" max="6139" width="13.140625" style="2" customWidth="1"/>
    <col min="6140" max="6140" width="16.28515625" style="2" customWidth="1"/>
    <col min="6141" max="6144" width="0" style="2" hidden="1" customWidth="1"/>
    <col min="6145" max="6145" width="13.7109375" style="2" customWidth="1"/>
    <col min="6146" max="6146" width="8.85546875" style="2"/>
    <col min="6147" max="6147" width="11" style="2" customWidth="1"/>
    <col min="6148" max="6392" width="8.85546875" style="2"/>
    <col min="6393" max="6393" width="7.140625" style="2" customWidth="1"/>
    <col min="6394" max="6394" width="33" style="2" customWidth="1"/>
    <col min="6395" max="6395" width="13.140625" style="2" customWidth="1"/>
    <col min="6396" max="6396" width="16.28515625" style="2" customWidth="1"/>
    <col min="6397" max="6400" width="0" style="2" hidden="1" customWidth="1"/>
    <col min="6401" max="6401" width="13.7109375" style="2" customWidth="1"/>
    <col min="6402" max="6402" width="8.85546875" style="2"/>
    <col min="6403" max="6403" width="11" style="2" customWidth="1"/>
    <col min="6404" max="6648" width="8.85546875" style="2"/>
    <col min="6649" max="6649" width="7.140625" style="2" customWidth="1"/>
    <col min="6650" max="6650" width="33" style="2" customWidth="1"/>
    <col min="6651" max="6651" width="13.140625" style="2" customWidth="1"/>
    <col min="6652" max="6652" width="16.28515625" style="2" customWidth="1"/>
    <col min="6653" max="6656" width="0" style="2" hidden="1" customWidth="1"/>
    <col min="6657" max="6657" width="13.7109375" style="2" customWidth="1"/>
    <col min="6658" max="6658" width="8.85546875" style="2"/>
    <col min="6659" max="6659" width="11" style="2" customWidth="1"/>
    <col min="6660" max="6904" width="8.85546875" style="2"/>
    <col min="6905" max="6905" width="7.140625" style="2" customWidth="1"/>
    <col min="6906" max="6906" width="33" style="2" customWidth="1"/>
    <col min="6907" max="6907" width="13.140625" style="2" customWidth="1"/>
    <col min="6908" max="6908" width="16.28515625" style="2" customWidth="1"/>
    <col min="6909" max="6912" width="0" style="2" hidden="1" customWidth="1"/>
    <col min="6913" max="6913" width="13.7109375" style="2" customWidth="1"/>
    <col min="6914" max="6914" width="8.85546875" style="2"/>
    <col min="6915" max="6915" width="11" style="2" customWidth="1"/>
    <col min="6916" max="7160" width="8.85546875" style="2"/>
    <col min="7161" max="7161" width="7.140625" style="2" customWidth="1"/>
    <col min="7162" max="7162" width="33" style="2" customWidth="1"/>
    <col min="7163" max="7163" width="13.140625" style="2" customWidth="1"/>
    <col min="7164" max="7164" width="16.28515625" style="2" customWidth="1"/>
    <col min="7165" max="7168" width="0" style="2" hidden="1" customWidth="1"/>
    <col min="7169" max="7169" width="13.7109375" style="2" customWidth="1"/>
    <col min="7170" max="7170" width="8.85546875" style="2"/>
    <col min="7171" max="7171" width="11" style="2" customWidth="1"/>
    <col min="7172" max="7416" width="8.85546875" style="2"/>
    <col min="7417" max="7417" width="7.140625" style="2" customWidth="1"/>
    <col min="7418" max="7418" width="33" style="2" customWidth="1"/>
    <col min="7419" max="7419" width="13.140625" style="2" customWidth="1"/>
    <col min="7420" max="7420" width="16.28515625" style="2" customWidth="1"/>
    <col min="7421" max="7424" width="0" style="2" hidden="1" customWidth="1"/>
    <col min="7425" max="7425" width="13.7109375" style="2" customWidth="1"/>
    <col min="7426" max="7426" width="8.85546875" style="2"/>
    <col min="7427" max="7427" width="11" style="2" customWidth="1"/>
    <col min="7428" max="7672" width="8.85546875" style="2"/>
    <col min="7673" max="7673" width="7.140625" style="2" customWidth="1"/>
    <col min="7674" max="7674" width="33" style="2" customWidth="1"/>
    <col min="7675" max="7675" width="13.140625" style="2" customWidth="1"/>
    <col min="7676" max="7676" width="16.28515625" style="2" customWidth="1"/>
    <col min="7677" max="7680" width="0" style="2" hidden="1" customWidth="1"/>
    <col min="7681" max="7681" width="13.7109375" style="2" customWidth="1"/>
    <col min="7682" max="7682" width="8.85546875" style="2"/>
    <col min="7683" max="7683" width="11" style="2" customWidth="1"/>
    <col min="7684" max="7928" width="8.85546875" style="2"/>
    <col min="7929" max="7929" width="7.140625" style="2" customWidth="1"/>
    <col min="7930" max="7930" width="33" style="2" customWidth="1"/>
    <col min="7931" max="7931" width="13.140625" style="2" customWidth="1"/>
    <col min="7932" max="7932" width="16.28515625" style="2" customWidth="1"/>
    <col min="7933" max="7936" width="0" style="2" hidden="1" customWidth="1"/>
    <col min="7937" max="7937" width="13.7109375" style="2" customWidth="1"/>
    <col min="7938" max="7938" width="8.85546875" style="2"/>
    <col min="7939" max="7939" width="11" style="2" customWidth="1"/>
    <col min="7940" max="8184" width="8.85546875" style="2"/>
    <col min="8185" max="8185" width="7.140625" style="2" customWidth="1"/>
    <col min="8186" max="8186" width="33" style="2" customWidth="1"/>
    <col min="8187" max="8187" width="13.140625" style="2" customWidth="1"/>
    <col min="8188" max="8188" width="16.28515625" style="2" customWidth="1"/>
    <col min="8189" max="8192" width="0" style="2" hidden="1" customWidth="1"/>
    <col min="8193" max="8193" width="13.7109375" style="2" customWidth="1"/>
    <col min="8194" max="8194" width="8.85546875" style="2"/>
    <col min="8195" max="8195" width="11" style="2" customWidth="1"/>
    <col min="8196" max="8440" width="8.85546875" style="2"/>
    <col min="8441" max="8441" width="7.140625" style="2" customWidth="1"/>
    <col min="8442" max="8442" width="33" style="2" customWidth="1"/>
    <col min="8443" max="8443" width="13.140625" style="2" customWidth="1"/>
    <col min="8444" max="8444" width="16.28515625" style="2" customWidth="1"/>
    <col min="8445" max="8448" width="0" style="2" hidden="1" customWidth="1"/>
    <col min="8449" max="8449" width="13.7109375" style="2" customWidth="1"/>
    <col min="8450" max="8450" width="8.85546875" style="2"/>
    <col min="8451" max="8451" width="11" style="2" customWidth="1"/>
    <col min="8452" max="8696" width="8.85546875" style="2"/>
    <col min="8697" max="8697" width="7.140625" style="2" customWidth="1"/>
    <col min="8698" max="8698" width="33" style="2" customWidth="1"/>
    <col min="8699" max="8699" width="13.140625" style="2" customWidth="1"/>
    <col min="8700" max="8700" width="16.28515625" style="2" customWidth="1"/>
    <col min="8701" max="8704" width="0" style="2" hidden="1" customWidth="1"/>
    <col min="8705" max="8705" width="13.7109375" style="2" customWidth="1"/>
    <col min="8706" max="8706" width="8.85546875" style="2"/>
    <col min="8707" max="8707" width="11" style="2" customWidth="1"/>
    <col min="8708" max="8952" width="8.85546875" style="2"/>
    <col min="8953" max="8953" width="7.140625" style="2" customWidth="1"/>
    <col min="8954" max="8954" width="33" style="2" customWidth="1"/>
    <col min="8955" max="8955" width="13.140625" style="2" customWidth="1"/>
    <col min="8956" max="8956" width="16.28515625" style="2" customWidth="1"/>
    <col min="8957" max="8960" width="0" style="2" hidden="1" customWidth="1"/>
    <col min="8961" max="8961" width="13.7109375" style="2" customWidth="1"/>
    <col min="8962" max="8962" width="8.85546875" style="2"/>
    <col min="8963" max="8963" width="11" style="2" customWidth="1"/>
    <col min="8964" max="9208" width="8.85546875" style="2"/>
    <col min="9209" max="9209" width="7.140625" style="2" customWidth="1"/>
    <col min="9210" max="9210" width="33" style="2" customWidth="1"/>
    <col min="9211" max="9211" width="13.140625" style="2" customWidth="1"/>
    <col min="9212" max="9212" width="16.28515625" style="2" customWidth="1"/>
    <col min="9213" max="9216" width="0" style="2" hidden="1" customWidth="1"/>
    <col min="9217" max="9217" width="13.7109375" style="2" customWidth="1"/>
    <col min="9218" max="9218" width="8.85546875" style="2"/>
    <col min="9219" max="9219" width="11" style="2" customWidth="1"/>
    <col min="9220" max="9464" width="8.85546875" style="2"/>
    <col min="9465" max="9465" width="7.140625" style="2" customWidth="1"/>
    <col min="9466" max="9466" width="33" style="2" customWidth="1"/>
    <col min="9467" max="9467" width="13.140625" style="2" customWidth="1"/>
    <col min="9468" max="9468" width="16.28515625" style="2" customWidth="1"/>
    <col min="9469" max="9472" width="0" style="2" hidden="1" customWidth="1"/>
    <col min="9473" max="9473" width="13.7109375" style="2" customWidth="1"/>
    <col min="9474" max="9474" width="8.85546875" style="2"/>
    <col min="9475" max="9475" width="11" style="2" customWidth="1"/>
    <col min="9476" max="9720" width="8.85546875" style="2"/>
    <col min="9721" max="9721" width="7.140625" style="2" customWidth="1"/>
    <col min="9722" max="9722" width="33" style="2" customWidth="1"/>
    <col min="9723" max="9723" width="13.140625" style="2" customWidth="1"/>
    <col min="9724" max="9724" width="16.28515625" style="2" customWidth="1"/>
    <col min="9725" max="9728" width="0" style="2" hidden="1" customWidth="1"/>
    <col min="9729" max="9729" width="13.7109375" style="2" customWidth="1"/>
    <col min="9730" max="9730" width="8.85546875" style="2"/>
    <col min="9731" max="9731" width="11" style="2" customWidth="1"/>
    <col min="9732" max="9976" width="8.85546875" style="2"/>
    <col min="9977" max="9977" width="7.140625" style="2" customWidth="1"/>
    <col min="9978" max="9978" width="33" style="2" customWidth="1"/>
    <col min="9979" max="9979" width="13.140625" style="2" customWidth="1"/>
    <col min="9980" max="9980" width="16.28515625" style="2" customWidth="1"/>
    <col min="9981" max="9984" width="0" style="2" hidden="1" customWidth="1"/>
    <col min="9985" max="9985" width="13.7109375" style="2" customWidth="1"/>
    <col min="9986" max="9986" width="8.85546875" style="2"/>
    <col min="9987" max="9987" width="11" style="2" customWidth="1"/>
    <col min="9988" max="10232" width="8.85546875" style="2"/>
    <col min="10233" max="10233" width="7.140625" style="2" customWidth="1"/>
    <col min="10234" max="10234" width="33" style="2" customWidth="1"/>
    <col min="10235" max="10235" width="13.140625" style="2" customWidth="1"/>
    <col min="10236" max="10236" width="16.28515625" style="2" customWidth="1"/>
    <col min="10237" max="10240" width="0" style="2" hidden="1" customWidth="1"/>
    <col min="10241" max="10241" width="13.7109375" style="2" customWidth="1"/>
    <col min="10242" max="10242" width="8.85546875" style="2"/>
    <col min="10243" max="10243" width="11" style="2" customWidth="1"/>
    <col min="10244" max="10488" width="8.85546875" style="2"/>
    <col min="10489" max="10489" width="7.140625" style="2" customWidth="1"/>
    <col min="10490" max="10490" width="33" style="2" customWidth="1"/>
    <col min="10491" max="10491" width="13.140625" style="2" customWidth="1"/>
    <col min="10492" max="10492" width="16.28515625" style="2" customWidth="1"/>
    <col min="10493" max="10496" width="0" style="2" hidden="1" customWidth="1"/>
    <col min="10497" max="10497" width="13.7109375" style="2" customWidth="1"/>
    <col min="10498" max="10498" width="8.85546875" style="2"/>
    <col min="10499" max="10499" width="11" style="2" customWidth="1"/>
    <col min="10500" max="10744" width="8.85546875" style="2"/>
    <col min="10745" max="10745" width="7.140625" style="2" customWidth="1"/>
    <col min="10746" max="10746" width="33" style="2" customWidth="1"/>
    <col min="10747" max="10747" width="13.140625" style="2" customWidth="1"/>
    <col min="10748" max="10748" width="16.28515625" style="2" customWidth="1"/>
    <col min="10749" max="10752" width="0" style="2" hidden="1" customWidth="1"/>
    <col min="10753" max="10753" width="13.7109375" style="2" customWidth="1"/>
    <col min="10754" max="10754" width="8.85546875" style="2"/>
    <col min="10755" max="10755" width="11" style="2" customWidth="1"/>
    <col min="10756" max="11000" width="8.85546875" style="2"/>
    <col min="11001" max="11001" width="7.140625" style="2" customWidth="1"/>
    <col min="11002" max="11002" width="33" style="2" customWidth="1"/>
    <col min="11003" max="11003" width="13.140625" style="2" customWidth="1"/>
    <col min="11004" max="11004" width="16.28515625" style="2" customWidth="1"/>
    <col min="11005" max="11008" width="0" style="2" hidden="1" customWidth="1"/>
    <col min="11009" max="11009" width="13.7109375" style="2" customWidth="1"/>
    <col min="11010" max="11010" width="8.85546875" style="2"/>
    <col min="11011" max="11011" width="11" style="2" customWidth="1"/>
    <col min="11012" max="11256" width="8.85546875" style="2"/>
    <col min="11257" max="11257" width="7.140625" style="2" customWidth="1"/>
    <col min="11258" max="11258" width="33" style="2" customWidth="1"/>
    <col min="11259" max="11259" width="13.140625" style="2" customWidth="1"/>
    <col min="11260" max="11260" width="16.28515625" style="2" customWidth="1"/>
    <col min="11261" max="11264" width="0" style="2" hidden="1" customWidth="1"/>
    <col min="11265" max="11265" width="13.7109375" style="2" customWidth="1"/>
    <col min="11266" max="11266" width="8.85546875" style="2"/>
    <col min="11267" max="11267" width="11" style="2" customWidth="1"/>
    <col min="11268" max="11512" width="8.85546875" style="2"/>
    <col min="11513" max="11513" width="7.140625" style="2" customWidth="1"/>
    <col min="11514" max="11514" width="33" style="2" customWidth="1"/>
    <col min="11515" max="11515" width="13.140625" style="2" customWidth="1"/>
    <col min="11516" max="11516" width="16.28515625" style="2" customWidth="1"/>
    <col min="11517" max="11520" width="0" style="2" hidden="1" customWidth="1"/>
    <col min="11521" max="11521" width="13.7109375" style="2" customWidth="1"/>
    <col min="11522" max="11522" width="8.85546875" style="2"/>
    <col min="11523" max="11523" width="11" style="2" customWidth="1"/>
    <col min="11524" max="11768" width="8.85546875" style="2"/>
    <col min="11769" max="11769" width="7.140625" style="2" customWidth="1"/>
    <col min="11770" max="11770" width="33" style="2" customWidth="1"/>
    <col min="11771" max="11771" width="13.140625" style="2" customWidth="1"/>
    <col min="11772" max="11772" width="16.28515625" style="2" customWidth="1"/>
    <col min="11773" max="11776" width="0" style="2" hidden="1" customWidth="1"/>
    <col min="11777" max="11777" width="13.7109375" style="2" customWidth="1"/>
    <col min="11778" max="11778" width="8.85546875" style="2"/>
    <col min="11779" max="11779" width="11" style="2" customWidth="1"/>
    <col min="11780" max="12024" width="8.85546875" style="2"/>
    <col min="12025" max="12025" width="7.140625" style="2" customWidth="1"/>
    <col min="12026" max="12026" width="33" style="2" customWidth="1"/>
    <col min="12027" max="12027" width="13.140625" style="2" customWidth="1"/>
    <col min="12028" max="12028" width="16.28515625" style="2" customWidth="1"/>
    <col min="12029" max="12032" width="0" style="2" hidden="1" customWidth="1"/>
    <col min="12033" max="12033" width="13.7109375" style="2" customWidth="1"/>
    <col min="12034" max="12034" width="8.85546875" style="2"/>
    <col min="12035" max="12035" width="11" style="2" customWidth="1"/>
    <col min="12036" max="12280" width="8.85546875" style="2"/>
    <col min="12281" max="12281" width="7.140625" style="2" customWidth="1"/>
    <col min="12282" max="12282" width="33" style="2" customWidth="1"/>
    <col min="12283" max="12283" width="13.140625" style="2" customWidth="1"/>
    <col min="12284" max="12284" width="16.28515625" style="2" customWidth="1"/>
    <col min="12285" max="12288" width="0" style="2" hidden="1" customWidth="1"/>
    <col min="12289" max="12289" width="13.7109375" style="2" customWidth="1"/>
    <col min="12290" max="12290" width="8.85546875" style="2"/>
    <col min="12291" max="12291" width="11" style="2" customWidth="1"/>
    <col min="12292" max="12536" width="8.85546875" style="2"/>
    <col min="12537" max="12537" width="7.140625" style="2" customWidth="1"/>
    <col min="12538" max="12538" width="33" style="2" customWidth="1"/>
    <col min="12539" max="12539" width="13.140625" style="2" customWidth="1"/>
    <col min="12540" max="12540" width="16.28515625" style="2" customWidth="1"/>
    <col min="12541" max="12544" width="0" style="2" hidden="1" customWidth="1"/>
    <col min="12545" max="12545" width="13.7109375" style="2" customWidth="1"/>
    <col min="12546" max="12546" width="8.85546875" style="2"/>
    <col min="12547" max="12547" width="11" style="2" customWidth="1"/>
    <col min="12548" max="12792" width="8.85546875" style="2"/>
    <col min="12793" max="12793" width="7.140625" style="2" customWidth="1"/>
    <col min="12794" max="12794" width="33" style="2" customWidth="1"/>
    <col min="12795" max="12795" width="13.140625" style="2" customWidth="1"/>
    <col min="12796" max="12796" width="16.28515625" style="2" customWidth="1"/>
    <col min="12797" max="12800" width="0" style="2" hidden="1" customWidth="1"/>
    <col min="12801" max="12801" width="13.7109375" style="2" customWidth="1"/>
    <col min="12802" max="12802" width="8.85546875" style="2"/>
    <col min="12803" max="12803" width="11" style="2" customWidth="1"/>
    <col min="12804" max="13048" width="8.85546875" style="2"/>
    <col min="13049" max="13049" width="7.140625" style="2" customWidth="1"/>
    <col min="13050" max="13050" width="33" style="2" customWidth="1"/>
    <col min="13051" max="13051" width="13.140625" style="2" customWidth="1"/>
    <col min="13052" max="13052" width="16.28515625" style="2" customWidth="1"/>
    <col min="13053" max="13056" width="0" style="2" hidden="1" customWidth="1"/>
    <col min="13057" max="13057" width="13.7109375" style="2" customWidth="1"/>
    <col min="13058" max="13058" width="8.85546875" style="2"/>
    <col min="13059" max="13059" width="11" style="2" customWidth="1"/>
    <col min="13060" max="13304" width="8.85546875" style="2"/>
    <col min="13305" max="13305" width="7.140625" style="2" customWidth="1"/>
    <col min="13306" max="13306" width="33" style="2" customWidth="1"/>
    <col min="13307" max="13307" width="13.140625" style="2" customWidth="1"/>
    <col min="13308" max="13308" width="16.28515625" style="2" customWidth="1"/>
    <col min="13309" max="13312" width="0" style="2" hidden="1" customWidth="1"/>
    <col min="13313" max="13313" width="13.7109375" style="2" customWidth="1"/>
    <col min="13314" max="13314" width="8.85546875" style="2"/>
    <col min="13315" max="13315" width="11" style="2" customWidth="1"/>
    <col min="13316" max="13560" width="8.85546875" style="2"/>
    <col min="13561" max="13561" width="7.140625" style="2" customWidth="1"/>
    <col min="13562" max="13562" width="33" style="2" customWidth="1"/>
    <col min="13563" max="13563" width="13.140625" style="2" customWidth="1"/>
    <col min="13564" max="13564" width="16.28515625" style="2" customWidth="1"/>
    <col min="13565" max="13568" width="0" style="2" hidden="1" customWidth="1"/>
    <col min="13569" max="13569" width="13.7109375" style="2" customWidth="1"/>
    <col min="13570" max="13570" width="8.85546875" style="2"/>
    <col min="13571" max="13571" width="11" style="2" customWidth="1"/>
    <col min="13572" max="13816" width="8.85546875" style="2"/>
    <col min="13817" max="13817" width="7.140625" style="2" customWidth="1"/>
    <col min="13818" max="13818" width="33" style="2" customWidth="1"/>
    <col min="13819" max="13819" width="13.140625" style="2" customWidth="1"/>
    <col min="13820" max="13820" width="16.28515625" style="2" customWidth="1"/>
    <col min="13821" max="13824" width="0" style="2" hidden="1" customWidth="1"/>
    <col min="13825" max="13825" width="13.7109375" style="2" customWidth="1"/>
    <col min="13826" max="13826" width="8.85546875" style="2"/>
    <col min="13827" max="13827" width="11" style="2" customWidth="1"/>
    <col min="13828" max="14072" width="8.85546875" style="2"/>
    <col min="14073" max="14073" width="7.140625" style="2" customWidth="1"/>
    <col min="14074" max="14074" width="33" style="2" customWidth="1"/>
    <col min="14075" max="14075" width="13.140625" style="2" customWidth="1"/>
    <col min="14076" max="14076" width="16.28515625" style="2" customWidth="1"/>
    <col min="14077" max="14080" width="0" style="2" hidden="1" customWidth="1"/>
    <col min="14081" max="14081" width="13.7109375" style="2" customWidth="1"/>
    <col min="14082" max="14082" width="8.85546875" style="2"/>
    <col min="14083" max="14083" width="11" style="2" customWidth="1"/>
    <col min="14084" max="14328" width="8.85546875" style="2"/>
    <col min="14329" max="14329" width="7.140625" style="2" customWidth="1"/>
    <col min="14330" max="14330" width="33" style="2" customWidth="1"/>
    <col min="14331" max="14331" width="13.140625" style="2" customWidth="1"/>
    <col min="14332" max="14332" width="16.28515625" style="2" customWidth="1"/>
    <col min="14333" max="14336" width="0" style="2" hidden="1" customWidth="1"/>
    <col min="14337" max="14337" width="13.7109375" style="2" customWidth="1"/>
    <col min="14338" max="14338" width="8.85546875" style="2"/>
    <col min="14339" max="14339" width="11" style="2" customWidth="1"/>
    <col min="14340" max="14584" width="8.85546875" style="2"/>
    <col min="14585" max="14585" width="7.140625" style="2" customWidth="1"/>
    <col min="14586" max="14586" width="33" style="2" customWidth="1"/>
    <col min="14587" max="14587" width="13.140625" style="2" customWidth="1"/>
    <col min="14588" max="14588" width="16.28515625" style="2" customWidth="1"/>
    <col min="14589" max="14592" width="0" style="2" hidden="1" customWidth="1"/>
    <col min="14593" max="14593" width="13.7109375" style="2" customWidth="1"/>
    <col min="14594" max="14594" width="8.85546875" style="2"/>
    <col min="14595" max="14595" width="11" style="2" customWidth="1"/>
    <col min="14596" max="14840" width="8.85546875" style="2"/>
    <col min="14841" max="14841" width="7.140625" style="2" customWidth="1"/>
    <col min="14842" max="14842" width="33" style="2" customWidth="1"/>
    <col min="14843" max="14843" width="13.140625" style="2" customWidth="1"/>
    <col min="14844" max="14844" width="16.28515625" style="2" customWidth="1"/>
    <col min="14845" max="14848" width="0" style="2" hidden="1" customWidth="1"/>
    <col min="14849" max="14849" width="13.7109375" style="2" customWidth="1"/>
    <col min="14850" max="14850" width="8.85546875" style="2"/>
    <col min="14851" max="14851" width="11" style="2" customWidth="1"/>
    <col min="14852" max="15096" width="8.85546875" style="2"/>
    <col min="15097" max="15097" width="7.140625" style="2" customWidth="1"/>
    <col min="15098" max="15098" width="33" style="2" customWidth="1"/>
    <col min="15099" max="15099" width="13.140625" style="2" customWidth="1"/>
    <col min="15100" max="15100" width="16.28515625" style="2" customWidth="1"/>
    <col min="15101" max="15104" width="0" style="2" hidden="1" customWidth="1"/>
    <col min="15105" max="15105" width="13.7109375" style="2" customWidth="1"/>
    <col min="15106" max="15106" width="8.85546875" style="2"/>
    <col min="15107" max="15107" width="11" style="2" customWidth="1"/>
    <col min="15108" max="15352" width="8.85546875" style="2"/>
    <col min="15353" max="15353" width="7.140625" style="2" customWidth="1"/>
    <col min="15354" max="15354" width="33" style="2" customWidth="1"/>
    <col min="15355" max="15355" width="13.140625" style="2" customWidth="1"/>
    <col min="15356" max="15356" width="16.28515625" style="2" customWidth="1"/>
    <col min="15357" max="15360" width="0" style="2" hidden="1" customWidth="1"/>
    <col min="15361" max="15361" width="13.7109375" style="2" customWidth="1"/>
    <col min="15362" max="15362" width="8.85546875" style="2"/>
    <col min="15363" max="15363" width="11" style="2" customWidth="1"/>
    <col min="15364" max="15608" width="8.85546875" style="2"/>
    <col min="15609" max="15609" width="7.140625" style="2" customWidth="1"/>
    <col min="15610" max="15610" width="33" style="2" customWidth="1"/>
    <col min="15611" max="15611" width="13.140625" style="2" customWidth="1"/>
    <col min="15612" max="15612" width="16.28515625" style="2" customWidth="1"/>
    <col min="15613" max="15616" width="0" style="2" hidden="1" customWidth="1"/>
    <col min="15617" max="15617" width="13.7109375" style="2" customWidth="1"/>
    <col min="15618" max="15618" width="8.85546875" style="2"/>
    <col min="15619" max="15619" width="11" style="2" customWidth="1"/>
    <col min="15620" max="15864" width="8.85546875" style="2"/>
    <col min="15865" max="15865" width="7.140625" style="2" customWidth="1"/>
    <col min="15866" max="15866" width="33" style="2" customWidth="1"/>
    <col min="15867" max="15867" width="13.140625" style="2" customWidth="1"/>
    <col min="15868" max="15868" width="16.28515625" style="2" customWidth="1"/>
    <col min="15869" max="15872" width="0" style="2" hidden="1" customWidth="1"/>
    <col min="15873" max="15873" width="13.7109375" style="2" customWidth="1"/>
    <col min="15874" max="15874" width="8.85546875" style="2"/>
    <col min="15875" max="15875" width="11" style="2" customWidth="1"/>
    <col min="15876" max="16120" width="8.85546875" style="2"/>
    <col min="16121" max="16121" width="7.140625" style="2" customWidth="1"/>
    <col min="16122" max="16122" width="33" style="2" customWidth="1"/>
    <col min="16123" max="16123" width="13.140625" style="2" customWidth="1"/>
    <col min="16124" max="16124" width="16.28515625" style="2" customWidth="1"/>
    <col min="16125" max="16128" width="0" style="2" hidden="1" customWidth="1"/>
    <col min="16129" max="16129" width="13.7109375" style="2" customWidth="1"/>
    <col min="16130" max="16130" width="8.85546875" style="2"/>
    <col min="16131" max="16131" width="11" style="2" customWidth="1"/>
    <col min="16132" max="16384" width="8.85546875" style="2"/>
  </cols>
  <sheetData>
    <row r="1" spans="1:13">
      <c r="C1" s="1"/>
      <c r="D1" s="1"/>
      <c r="I1" s="1" t="s">
        <v>826</v>
      </c>
    </row>
    <row r="2" spans="1:13">
      <c r="C2" s="1"/>
      <c r="D2" s="1"/>
      <c r="I2" s="1" t="s">
        <v>844</v>
      </c>
    </row>
    <row r="3" spans="1:13">
      <c r="C3" s="1"/>
      <c r="D3" s="1"/>
      <c r="I3" s="1" t="s">
        <v>13</v>
      </c>
    </row>
    <row r="5" spans="1:13" s="8" customFormat="1">
      <c r="A5" s="325" t="s">
        <v>827</v>
      </c>
      <c r="B5" s="325"/>
      <c r="C5" s="325"/>
      <c r="D5" s="325"/>
      <c r="E5" s="325"/>
      <c r="F5" s="325"/>
      <c r="G5" s="325"/>
      <c r="H5" s="325"/>
      <c r="I5" s="325"/>
      <c r="J5" s="188"/>
      <c r="L5"/>
      <c r="M5" s="2"/>
    </row>
    <row r="6" spans="1:13" s="8" customFormat="1">
      <c r="A6" s="325" t="s">
        <v>828</v>
      </c>
      <c r="B6" s="325"/>
      <c r="C6" s="325"/>
      <c r="D6" s="325"/>
      <c r="E6" s="325"/>
      <c r="F6" s="325"/>
      <c r="G6" s="325"/>
      <c r="H6" s="325"/>
      <c r="I6" s="325"/>
      <c r="J6" s="188"/>
      <c r="L6" s="2"/>
      <c r="M6" s="2"/>
    </row>
    <row r="7" spans="1:13" s="8" customFormat="1">
      <c r="A7" s="325" t="s">
        <v>829</v>
      </c>
      <c r="B7" s="325"/>
      <c r="C7" s="325"/>
      <c r="D7" s="325"/>
      <c r="E7" s="325"/>
      <c r="F7" s="325"/>
      <c r="G7" s="325"/>
      <c r="H7" s="325"/>
      <c r="I7" s="325"/>
      <c r="L7" s="2"/>
      <c r="M7" s="2"/>
    </row>
    <row r="8" spans="1:13" s="8" customFormat="1">
      <c r="L8" s="2"/>
      <c r="M8" s="2"/>
    </row>
    <row r="9" spans="1:13" s="120" customFormat="1" ht="73.900000000000006" customHeight="1">
      <c r="A9" s="10" t="s">
        <v>3</v>
      </c>
      <c r="B9" s="178" t="s">
        <v>670</v>
      </c>
      <c r="C9" s="10" t="s">
        <v>830</v>
      </c>
      <c r="D9" s="10" t="s">
        <v>831</v>
      </c>
      <c r="E9" s="10" t="s">
        <v>832</v>
      </c>
      <c r="F9" s="10" t="s">
        <v>833</v>
      </c>
      <c r="G9" s="10" t="s">
        <v>834</v>
      </c>
      <c r="H9" s="189" t="s">
        <v>835</v>
      </c>
      <c r="I9" s="189" t="s">
        <v>836</v>
      </c>
      <c r="L9" s="2"/>
      <c r="M9" s="2"/>
    </row>
    <row r="10" spans="1:13" s="120" customFormat="1">
      <c r="A10" s="11">
        <v>1</v>
      </c>
      <c r="B10" s="11">
        <v>2</v>
      </c>
      <c r="C10" s="11">
        <v>3</v>
      </c>
      <c r="D10" s="11">
        <v>4</v>
      </c>
      <c r="E10" s="11" t="s">
        <v>568</v>
      </c>
      <c r="F10" s="11">
        <v>6</v>
      </c>
      <c r="G10" s="11">
        <v>7</v>
      </c>
      <c r="H10" s="11" t="s">
        <v>812</v>
      </c>
      <c r="I10" s="11" t="s">
        <v>843</v>
      </c>
      <c r="L10" s="2"/>
      <c r="M10" s="2"/>
    </row>
    <row r="11" spans="1:13" s="8" customFormat="1">
      <c r="A11" s="190" t="s">
        <v>4</v>
      </c>
      <c r="B11" s="191"/>
      <c r="C11" s="192">
        <f>SUM(C12:C17)</f>
        <v>506421.86000000004</v>
      </c>
      <c r="D11" s="192">
        <f t="shared" ref="D11" si="0">SUM(D12:D17)</f>
        <v>86852.14</v>
      </c>
      <c r="E11" s="192">
        <f>SUM(E12:E17)</f>
        <v>593274</v>
      </c>
      <c r="F11" s="193">
        <f t="shared" ref="F11:I11" si="1">SUM(F12:F17)</f>
        <v>260231.13</v>
      </c>
      <c r="G11" s="193">
        <f t="shared" si="1"/>
        <v>36434.87000000001</v>
      </c>
      <c r="H11" s="193">
        <f>SUM(H12:H17)</f>
        <v>296666</v>
      </c>
      <c r="I11" s="193">
        <f t="shared" si="1"/>
        <v>889940</v>
      </c>
      <c r="L11" s="2"/>
      <c r="M11" s="2"/>
    </row>
    <row r="12" spans="1:13" s="8" customFormat="1" ht="30">
      <c r="A12" s="194">
        <v>1</v>
      </c>
      <c r="B12" s="195" t="s">
        <v>837</v>
      </c>
      <c r="C12" s="196">
        <v>116244.74</v>
      </c>
      <c r="D12" s="196">
        <v>19936.259999999998</v>
      </c>
      <c r="E12" s="196">
        <f>C12+D12</f>
        <v>136181</v>
      </c>
      <c r="F12" s="197">
        <v>63024.729999999996</v>
      </c>
      <c r="G12" s="197">
        <v>8824.2700000000041</v>
      </c>
      <c r="H12" s="198">
        <f>G12+F12</f>
        <v>71849</v>
      </c>
      <c r="I12" s="198">
        <f t="shared" ref="I12:I17" si="2">H12+E12</f>
        <v>208030</v>
      </c>
      <c r="L12" s="2"/>
      <c r="M12" s="2"/>
    </row>
    <row r="13" spans="1:13" s="8" customFormat="1">
      <c r="A13" s="199">
        <v>2</v>
      </c>
      <c r="B13" s="200" t="s">
        <v>838</v>
      </c>
      <c r="C13" s="201">
        <v>14824.51</v>
      </c>
      <c r="D13" s="201">
        <v>2542.4899999999998</v>
      </c>
      <c r="E13" s="201">
        <f t="shared" ref="E13:E17" si="3">C13+D13</f>
        <v>17367</v>
      </c>
      <c r="F13" s="202">
        <v>0</v>
      </c>
      <c r="G13" s="203">
        <v>0</v>
      </c>
      <c r="H13" s="150">
        <v>0</v>
      </c>
      <c r="I13" s="150">
        <f t="shared" si="2"/>
        <v>17367</v>
      </c>
      <c r="L13" s="2"/>
      <c r="M13" s="2"/>
    </row>
    <row r="14" spans="1:13" s="8" customFormat="1" ht="30">
      <c r="A14" s="199">
        <v>3</v>
      </c>
      <c r="B14" s="204" t="s">
        <v>839</v>
      </c>
      <c r="C14" s="201">
        <v>107034.64</v>
      </c>
      <c r="D14" s="201">
        <v>18356.36</v>
      </c>
      <c r="E14" s="201">
        <f t="shared" si="3"/>
        <v>125391</v>
      </c>
      <c r="F14" s="202">
        <v>0</v>
      </c>
      <c r="G14" s="203">
        <v>0</v>
      </c>
      <c r="H14" s="150">
        <v>0</v>
      </c>
      <c r="I14" s="150">
        <f t="shared" si="2"/>
        <v>125391</v>
      </c>
      <c r="L14" s="2"/>
      <c r="M14" s="2"/>
    </row>
    <row r="15" spans="1:13" s="8" customFormat="1">
      <c r="A15" s="199">
        <v>4</v>
      </c>
      <c r="B15" s="204" t="s">
        <v>821</v>
      </c>
      <c r="C15" s="201">
        <v>0</v>
      </c>
      <c r="D15" s="201">
        <v>0</v>
      </c>
      <c r="E15" s="201">
        <v>0</v>
      </c>
      <c r="F15" s="202">
        <v>64767.34</v>
      </c>
      <c r="G15" s="203">
        <v>9067.6600000000035</v>
      </c>
      <c r="H15" s="150">
        <f t="shared" ref="H15" si="4">G15+F15</f>
        <v>73835</v>
      </c>
      <c r="I15" s="150">
        <f t="shared" si="2"/>
        <v>73835</v>
      </c>
      <c r="L15" s="2"/>
      <c r="M15" s="2"/>
    </row>
    <row r="16" spans="1:13" s="8" customFormat="1">
      <c r="A16" s="199">
        <v>5</v>
      </c>
      <c r="B16" s="200" t="s">
        <v>741</v>
      </c>
      <c r="C16" s="201">
        <v>62783.519999999997</v>
      </c>
      <c r="D16" s="201">
        <v>10767.48</v>
      </c>
      <c r="E16" s="201">
        <f t="shared" si="3"/>
        <v>73551</v>
      </c>
      <c r="F16" s="202">
        <v>33109.770000000004</v>
      </c>
      <c r="G16" s="203">
        <v>4636.2299999999959</v>
      </c>
      <c r="H16" s="150">
        <f t="shared" ref="H16:H17" si="5">G16+F16</f>
        <v>37746</v>
      </c>
      <c r="I16" s="150">
        <f t="shared" si="2"/>
        <v>111297</v>
      </c>
      <c r="L16" s="2"/>
      <c r="M16" s="2"/>
    </row>
    <row r="17" spans="1:13" s="8" customFormat="1">
      <c r="A17" s="205">
        <v>6</v>
      </c>
      <c r="B17" s="206" t="s">
        <v>742</v>
      </c>
      <c r="C17" s="207">
        <v>205534.45</v>
      </c>
      <c r="D17" s="207">
        <v>35249.550000000003</v>
      </c>
      <c r="E17" s="207">
        <f t="shared" si="3"/>
        <v>240784</v>
      </c>
      <c r="F17" s="208">
        <v>99329.29</v>
      </c>
      <c r="G17" s="209">
        <v>13906.710000000006</v>
      </c>
      <c r="H17" s="153">
        <f t="shared" si="5"/>
        <v>113236</v>
      </c>
      <c r="I17" s="153">
        <f t="shared" si="2"/>
        <v>354020</v>
      </c>
      <c r="L17" s="2"/>
      <c r="M17" s="2"/>
    </row>
    <row r="18" spans="1:13" s="8" customFormat="1" ht="12">
      <c r="G18" s="120"/>
      <c r="H18" s="120"/>
    </row>
    <row r="19" spans="1:13" s="8" customFormat="1" ht="12"/>
    <row r="20" spans="1:13" s="8" customFormat="1" ht="13.9" customHeight="1">
      <c r="A20" s="326" t="s">
        <v>848</v>
      </c>
      <c r="B20" s="326"/>
      <c r="C20" s="326"/>
      <c r="D20" s="326"/>
      <c r="E20" s="326"/>
      <c r="F20" s="326"/>
      <c r="G20" s="326"/>
      <c r="H20" s="326"/>
      <c r="I20" s="326"/>
    </row>
    <row r="21" spans="1:13" s="8" customFormat="1" ht="12"/>
    <row r="22" spans="1:13" s="8" customFormat="1" ht="12"/>
    <row r="23" spans="1:13" s="8" customFormat="1" ht="12"/>
    <row r="24" spans="1:13" s="8" customFormat="1" ht="12"/>
    <row r="25" spans="1:13" s="8" customFormat="1" ht="12"/>
    <row r="26" spans="1:13" s="8" customFormat="1" ht="12"/>
    <row r="27" spans="1:13" s="8" customFormat="1" ht="12"/>
    <row r="28" spans="1:13" s="8" customFormat="1" ht="12"/>
    <row r="29" spans="1:13" s="8" customFormat="1" ht="12"/>
    <row r="30" spans="1:13" s="8" customFormat="1" ht="12"/>
    <row r="31" spans="1:13" s="8" customFormat="1" ht="12"/>
    <row r="32" spans="1:13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</sheetData>
  <mergeCells count="4">
    <mergeCell ref="A7:I7"/>
    <mergeCell ref="A5:I5"/>
    <mergeCell ref="A6:I6"/>
    <mergeCell ref="A20:I20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542E4-54F1-42CC-965F-A0217B4D0A14}">
  <sheetPr>
    <tabColor rgb="FFFFC000"/>
    <pageSetUpPr fitToPage="1"/>
  </sheetPr>
  <dimension ref="A1:I108"/>
  <sheetViews>
    <sheetView workbookViewId="0">
      <selection activeCell="G1" sqref="G1"/>
    </sheetView>
  </sheetViews>
  <sheetFormatPr defaultRowHeight="15" outlineLevelCol="1"/>
  <cols>
    <col min="1" max="1" width="7.42578125" style="2" customWidth="1"/>
    <col min="2" max="2" width="50" style="2" customWidth="1"/>
    <col min="3" max="3" width="22.5703125" style="2" customWidth="1"/>
    <col min="4" max="4" width="12.140625" style="2" customWidth="1" outlineLevel="1"/>
    <col min="5" max="5" width="14.7109375" style="2" customWidth="1" outlineLevel="1"/>
    <col min="6" max="244" width="9.140625" style="2"/>
    <col min="245" max="245" width="7.140625" style="2" customWidth="1"/>
    <col min="246" max="246" width="33" style="2" customWidth="1"/>
    <col min="247" max="247" width="13.140625" style="2" customWidth="1"/>
    <col min="248" max="248" width="16.28515625" style="2" customWidth="1"/>
    <col min="249" max="252" width="0" style="2" hidden="1" customWidth="1"/>
    <col min="253" max="253" width="13.7109375" style="2" customWidth="1"/>
    <col min="254" max="254" width="9.140625" style="2"/>
    <col min="255" max="255" width="11" style="2" customWidth="1"/>
    <col min="256" max="500" width="9.140625" style="2"/>
    <col min="501" max="501" width="7.140625" style="2" customWidth="1"/>
    <col min="502" max="502" width="33" style="2" customWidth="1"/>
    <col min="503" max="503" width="13.140625" style="2" customWidth="1"/>
    <col min="504" max="504" width="16.28515625" style="2" customWidth="1"/>
    <col min="505" max="508" width="0" style="2" hidden="1" customWidth="1"/>
    <col min="509" max="509" width="13.7109375" style="2" customWidth="1"/>
    <col min="510" max="510" width="9.140625" style="2"/>
    <col min="511" max="511" width="11" style="2" customWidth="1"/>
    <col min="512" max="756" width="9.140625" style="2"/>
    <col min="757" max="757" width="7.140625" style="2" customWidth="1"/>
    <col min="758" max="758" width="33" style="2" customWidth="1"/>
    <col min="759" max="759" width="13.140625" style="2" customWidth="1"/>
    <col min="760" max="760" width="16.28515625" style="2" customWidth="1"/>
    <col min="761" max="764" width="0" style="2" hidden="1" customWidth="1"/>
    <col min="765" max="765" width="13.7109375" style="2" customWidth="1"/>
    <col min="766" max="766" width="9.140625" style="2"/>
    <col min="767" max="767" width="11" style="2" customWidth="1"/>
    <col min="768" max="1012" width="9.140625" style="2"/>
    <col min="1013" max="1013" width="7.140625" style="2" customWidth="1"/>
    <col min="1014" max="1014" width="33" style="2" customWidth="1"/>
    <col min="1015" max="1015" width="13.140625" style="2" customWidth="1"/>
    <col min="1016" max="1016" width="16.28515625" style="2" customWidth="1"/>
    <col min="1017" max="1020" width="0" style="2" hidden="1" customWidth="1"/>
    <col min="1021" max="1021" width="13.7109375" style="2" customWidth="1"/>
    <col min="1022" max="1022" width="9.140625" style="2"/>
    <col min="1023" max="1023" width="11" style="2" customWidth="1"/>
    <col min="1024" max="1268" width="9.140625" style="2"/>
    <col min="1269" max="1269" width="7.140625" style="2" customWidth="1"/>
    <col min="1270" max="1270" width="33" style="2" customWidth="1"/>
    <col min="1271" max="1271" width="13.140625" style="2" customWidth="1"/>
    <col min="1272" max="1272" width="16.28515625" style="2" customWidth="1"/>
    <col min="1273" max="1276" width="0" style="2" hidden="1" customWidth="1"/>
    <col min="1277" max="1277" width="13.7109375" style="2" customWidth="1"/>
    <col min="1278" max="1278" width="9.140625" style="2"/>
    <col min="1279" max="1279" width="11" style="2" customWidth="1"/>
    <col min="1280" max="1524" width="9.140625" style="2"/>
    <col min="1525" max="1525" width="7.140625" style="2" customWidth="1"/>
    <col min="1526" max="1526" width="33" style="2" customWidth="1"/>
    <col min="1527" max="1527" width="13.140625" style="2" customWidth="1"/>
    <col min="1528" max="1528" width="16.28515625" style="2" customWidth="1"/>
    <col min="1529" max="1532" width="0" style="2" hidden="1" customWidth="1"/>
    <col min="1533" max="1533" width="13.7109375" style="2" customWidth="1"/>
    <col min="1534" max="1534" width="9.140625" style="2"/>
    <col min="1535" max="1535" width="11" style="2" customWidth="1"/>
    <col min="1536" max="1780" width="9.140625" style="2"/>
    <col min="1781" max="1781" width="7.140625" style="2" customWidth="1"/>
    <col min="1782" max="1782" width="33" style="2" customWidth="1"/>
    <col min="1783" max="1783" width="13.140625" style="2" customWidth="1"/>
    <col min="1784" max="1784" width="16.28515625" style="2" customWidth="1"/>
    <col min="1785" max="1788" width="0" style="2" hidden="1" customWidth="1"/>
    <col min="1789" max="1789" width="13.7109375" style="2" customWidth="1"/>
    <col min="1790" max="1790" width="9.140625" style="2"/>
    <col min="1791" max="1791" width="11" style="2" customWidth="1"/>
    <col min="1792" max="2036" width="9.140625" style="2"/>
    <col min="2037" max="2037" width="7.140625" style="2" customWidth="1"/>
    <col min="2038" max="2038" width="33" style="2" customWidth="1"/>
    <col min="2039" max="2039" width="13.140625" style="2" customWidth="1"/>
    <col min="2040" max="2040" width="16.28515625" style="2" customWidth="1"/>
    <col min="2041" max="2044" width="0" style="2" hidden="1" customWidth="1"/>
    <col min="2045" max="2045" width="13.7109375" style="2" customWidth="1"/>
    <col min="2046" max="2046" width="9.140625" style="2"/>
    <col min="2047" max="2047" width="11" style="2" customWidth="1"/>
    <col min="2048" max="2292" width="9.140625" style="2"/>
    <col min="2293" max="2293" width="7.140625" style="2" customWidth="1"/>
    <col min="2294" max="2294" width="33" style="2" customWidth="1"/>
    <col min="2295" max="2295" width="13.140625" style="2" customWidth="1"/>
    <col min="2296" max="2296" width="16.28515625" style="2" customWidth="1"/>
    <col min="2297" max="2300" width="0" style="2" hidden="1" customWidth="1"/>
    <col min="2301" max="2301" width="13.7109375" style="2" customWidth="1"/>
    <col min="2302" max="2302" width="9.140625" style="2"/>
    <col min="2303" max="2303" width="11" style="2" customWidth="1"/>
    <col min="2304" max="2548" width="9.140625" style="2"/>
    <col min="2549" max="2549" width="7.140625" style="2" customWidth="1"/>
    <col min="2550" max="2550" width="33" style="2" customWidth="1"/>
    <col min="2551" max="2551" width="13.140625" style="2" customWidth="1"/>
    <col min="2552" max="2552" width="16.28515625" style="2" customWidth="1"/>
    <col min="2553" max="2556" width="0" style="2" hidden="1" customWidth="1"/>
    <col min="2557" max="2557" width="13.7109375" style="2" customWidth="1"/>
    <col min="2558" max="2558" width="9.140625" style="2"/>
    <col min="2559" max="2559" width="11" style="2" customWidth="1"/>
    <col min="2560" max="2804" width="9.140625" style="2"/>
    <col min="2805" max="2805" width="7.140625" style="2" customWidth="1"/>
    <col min="2806" max="2806" width="33" style="2" customWidth="1"/>
    <col min="2807" max="2807" width="13.140625" style="2" customWidth="1"/>
    <col min="2808" max="2808" width="16.28515625" style="2" customWidth="1"/>
    <col min="2809" max="2812" width="0" style="2" hidden="1" customWidth="1"/>
    <col min="2813" max="2813" width="13.7109375" style="2" customWidth="1"/>
    <col min="2814" max="2814" width="9.140625" style="2"/>
    <col min="2815" max="2815" width="11" style="2" customWidth="1"/>
    <col min="2816" max="3060" width="9.140625" style="2"/>
    <col min="3061" max="3061" width="7.140625" style="2" customWidth="1"/>
    <col min="3062" max="3062" width="33" style="2" customWidth="1"/>
    <col min="3063" max="3063" width="13.140625" style="2" customWidth="1"/>
    <col min="3064" max="3064" width="16.28515625" style="2" customWidth="1"/>
    <col min="3065" max="3068" width="0" style="2" hidden="1" customWidth="1"/>
    <col min="3069" max="3069" width="13.7109375" style="2" customWidth="1"/>
    <col min="3070" max="3070" width="9.140625" style="2"/>
    <col min="3071" max="3071" width="11" style="2" customWidth="1"/>
    <col min="3072" max="3316" width="9.140625" style="2"/>
    <col min="3317" max="3317" width="7.140625" style="2" customWidth="1"/>
    <col min="3318" max="3318" width="33" style="2" customWidth="1"/>
    <col min="3319" max="3319" width="13.140625" style="2" customWidth="1"/>
    <col min="3320" max="3320" width="16.28515625" style="2" customWidth="1"/>
    <col min="3321" max="3324" width="0" style="2" hidden="1" customWidth="1"/>
    <col min="3325" max="3325" width="13.7109375" style="2" customWidth="1"/>
    <col min="3326" max="3326" width="9.140625" style="2"/>
    <col min="3327" max="3327" width="11" style="2" customWidth="1"/>
    <col min="3328" max="3572" width="9.140625" style="2"/>
    <col min="3573" max="3573" width="7.140625" style="2" customWidth="1"/>
    <col min="3574" max="3574" width="33" style="2" customWidth="1"/>
    <col min="3575" max="3575" width="13.140625" style="2" customWidth="1"/>
    <col min="3576" max="3576" width="16.28515625" style="2" customWidth="1"/>
    <col min="3577" max="3580" width="0" style="2" hidden="1" customWidth="1"/>
    <col min="3581" max="3581" width="13.7109375" style="2" customWidth="1"/>
    <col min="3582" max="3582" width="9.140625" style="2"/>
    <col min="3583" max="3583" width="11" style="2" customWidth="1"/>
    <col min="3584" max="3828" width="9.140625" style="2"/>
    <col min="3829" max="3829" width="7.140625" style="2" customWidth="1"/>
    <col min="3830" max="3830" width="33" style="2" customWidth="1"/>
    <col min="3831" max="3831" width="13.140625" style="2" customWidth="1"/>
    <col min="3832" max="3832" width="16.28515625" style="2" customWidth="1"/>
    <col min="3833" max="3836" width="0" style="2" hidden="1" customWidth="1"/>
    <col min="3837" max="3837" width="13.7109375" style="2" customWidth="1"/>
    <col min="3838" max="3838" width="9.140625" style="2"/>
    <col min="3839" max="3839" width="11" style="2" customWidth="1"/>
    <col min="3840" max="4084" width="9.140625" style="2"/>
    <col min="4085" max="4085" width="7.140625" style="2" customWidth="1"/>
    <col min="4086" max="4086" width="33" style="2" customWidth="1"/>
    <col min="4087" max="4087" width="13.140625" style="2" customWidth="1"/>
    <col min="4088" max="4088" width="16.28515625" style="2" customWidth="1"/>
    <col min="4089" max="4092" width="0" style="2" hidden="1" customWidth="1"/>
    <col min="4093" max="4093" width="13.7109375" style="2" customWidth="1"/>
    <col min="4094" max="4094" width="9.140625" style="2"/>
    <col min="4095" max="4095" width="11" style="2" customWidth="1"/>
    <col min="4096" max="4340" width="9.140625" style="2"/>
    <col min="4341" max="4341" width="7.140625" style="2" customWidth="1"/>
    <col min="4342" max="4342" width="33" style="2" customWidth="1"/>
    <col min="4343" max="4343" width="13.140625" style="2" customWidth="1"/>
    <col min="4344" max="4344" width="16.28515625" style="2" customWidth="1"/>
    <col min="4345" max="4348" width="0" style="2" hidden="1" customWidth="1"/>
    <col min="4349" max="4349" width="13.7109375" style="2" customWidth="1"/>
    <col min="4350" max="4350" width="9.140625" style="2"/>
    <col min="4351" max="4351" width="11" style="2" customWidth="1"/>
    <col min="4352" max="4596" width="9.140625" style="2"/>
    <col min="4597" max="4597" width="7.140625" style="2" customWidth="1"/>
    <col min="4598" max="4598" width="33" style="2" customWidth="1"/>
    <col min="4599" max="4599" width="13.140625" style="2" customWidth="1"/>
    <col min="4600" max="4600" width="16.28515625" style="2" customWidth="1"/>
    <col min="4601" max="4604" width="0" style="2" hidden="1" customWidth="1"/>
    <col min="4605" max="4605" width="13.7109375" style="2" customWidth="1"/>
    <col min="4606" max="4606" width="9.140625" style="2"/>
    <col min="4607" max="4607" width="11" style="2" customWidth="1"/>
    <col min="4608" max="4852" width="9.140625" style="2"/>
    <col min="4853" max="4853" width="7.140625" style="2" customWidth="1"/>
    <col min="4854" max="4854" width="33" style="2" customWidth="1"/>
    <col min="4855" max="4855" width="13.140625" style="2" customWidth="1"/>
    <col min="4856" max="4856" width="16.28515625" style="2" customWidth="1"/>
    <col min="4857" max="4860" width="0" style="2" hidden="1" customWidth="1"/>
    <col min="4861" max="4861" width="13.7109375" style="2" customWidth="1"/>
    <col min="4862" max="4862" width="9.140625" style="2"/>
    <col min="4863" max="4863" width="11" style="2" customWidth="1"/>
    <col min="4864" max="5108" width="9.140625" style="2"/>
    <col min="5109" max="5109" width="7.140625" style="2" customWidth="1"/>
    <col min="5110" max="5110" width="33" style="2" customWidth="1"/>
    <col min="5111" max="5111" width="13.140625" style="2" customWidth="1"/>
    <col min="5112" max="5112" width="16.28515625" style="2" customWidth="1"/>
    <col min="5113" max="5116" width="0" style="2" hidden="1" customWidth="1"/>
    <col min="5117" max="5117" width="13.7109375" style="2" customWidth="1"/>
    <col min="5118" max="5118" width="9.140625" style="2"/>
    <col min="5119" max="5119" width="11" style="2" customWidth="1"/>
    <col min="5120" max="5364" width="9.140625" style="2"/>
    <col min="5365" max="5365" width="7.140625" style="2" customWidth="1"/>
    <col min="5366" max="5366" width="33" style="2" customWidth="1"/>
    <col min="5367" max="5367" width="13.140625" style="2" customWidth="1"/>
    <col min="5368" max="5368" width="16.28515625" style="2" customWidth="1"/>
    <col min="5369" max="5372" width="0" style="2" hidden="1" customWidth="1"/>
    <col min="5373" max="5373" width="13.7109375" style="2" customWidth="1"/>
    <col min="5374" max="5374" width="9.140625" style="2"/>
    <col min="5375" max="5375" width="11" style="2" customWidth="1"/>
    <col min="5376" max="5620" width="9.140625" style="2"/>
    <col min="5621" max="5621" width="7.140625" style="2" customWidth="1"/>
    <col min="5622" max="5622" width="33" style="2" customWidth="1"/>
    <col min="5623" max="5623" width="13.140625" style="2" customWidth="1"/>
    <col min="5624" max="5624" width="16.28515625" style="2" customWidth="1"/>
    <col min="5625" max="5628" width="0" style="2" hidden="1" customWidth="1"/>
    <col min="5629" max="5629" width="13.7109375" style="2" customWidth="1"/>
    <col min="5630" max="5630" width="9.140625" style="2"/>
    <col min="5631" max="5631" width="11" style="2" customWidth="1"/>
    <col min="5632" max="5876" width="9.140625" style="2"/>
    <col min="5877" max="5877" width="7.140625" style="2" customWidth="1"/>
    <col min="5878" max="5878" width="33" style="2" customWidth="1"/>
    <col min="5879" max="5879" width="13.140625" style="2" customWidth="1"/>
    <col min="5880" max="5880" width="16.28515625" style="2" customWidth="1"/>
    <col min="5881" max="5884" width="0" style="2" hidden="1" customWidth="1"/>
    <col min="5885" max="5885" width="13.7109375" style="2" customWidth="1"/>
    <col min="5886" max="5886" width="9.140625" style="2"/>
    <col min="5887" max="5887" width="11" style="2" customWidth="1"/>
    <col min="5888" max="6132" width="9.140625" style="2"/>
    <col min="6133" max="6133" width="7.140625" style="2" customWidth="1"/>
    <col min="6134" max="6134" width="33" style="2" customWidth="1"/>
    <col min="6135" max="6135" width="13.140625" style="2" customWidth="1"/>
    <col min="6136" max="6136" width="16.28515625" style="2" customWidth="1"/>
    <col min="6137" max="6140" width="0" style="2" hidden="1" customWidth="1"/>
    <col min="6141" max="6141" width="13.7109375" style="2" customWidth="1"/>
    <col min="6142" max="6142" width="9.140625" style="2"/>
    <col min="6143" max="6143" width="11" style="2" customWidth="1"/>
    <col min="6144" max="6388" width="9.140625" style="2"/>
    <col min="6389" max="6389" width="7.140625" style="2" customWidth="1"/>
    <col min="6390" max="6390" width="33" style="2" customWidth="1"/>
    <col min="6391" max="6391" width="13.140625" style="2" customWidth="1"/>
    <col min="6392" max="6392" width="16.28515625" style="2" customWidth="1"/>
    <col min="6393" max="6396" width="0" style="2" hidden="1" customWidth="1"/>
    <col min="6397" max="6397" width="13.7109375" style="2" customWidth="1"/>
    <col min="6398" max="6398" width="9.140625" style="2"/>
    <col min="6399" max="6399" width="11" style="2" customWidth="1"/>
    <col min="6400" max="6644" width="9.140625" style="2"/>
    <col min="6645" max="6645" width="7.140625" style="2" customWidth="1"/>
    <col min="6646" max="6646" width="33" style="2" customWidth="1"/>
    <col min="6647" max="6647" width="13.140625" style="2" customWidth="1"/>
    <col min="6648" max="6648" width="16.28515625" style="2" customWidth="1"/>
    <col min="6649" max="6652" width="0" style="2" hidden="1" customWidth="1"/>
    <col min="6653" max="6653" width="13.7109375" style="2" customWidth="1"/>
    <col min="6654" max="6654" width="9.140625" style="2"/>
    <col min="6655" max="6655" width="11" style="2" customWidth="1"/>
    <col min="6656" max="6900" width="9.140625" style="2"/>
    <col min="6901" max="6901" width="7.140625" style="2" customWidth="1"/>
    <col min="6902" max="6902" width="33" style="2" customWidth="1"/>
    <col min="6903" max="6903" width="13.140625" style="2" customWidth="1"/>
    <col min="6904" max="6904" width="16.28515625" style="2" customWidth="1"/>
    <col min="6905" max="6908" width="0" style="2" hidden="1" customWidth="1"/>
    <col min="6909" max="6909" width="13.7109375" style="2" customWidth="1"/>
    <col min="6910" max="6910" width="9.140625" style="2"/>
    <col min="6911" max="6911" width="11" style="2" customWidth="1"/>
    <col min="6912" max="7156" width="9.140625" style="2"/>
    <col min="7157" max="7157" width="7.140625" style="2" customWidth="1"/>
    <col min="7158" max="7158" width="33" style="2" customWidth="1"/>
    <col min="7159" max="7159" width="13.140625" style="2" customWidth="1"/>
    <col min="7160" max="7160" width="16.28515625" style="2" customWidth="1"/>
    <col min="7161" max="7164" width="0" style="2" hidden="1" customWidth="1"/>
    <col min="7165" max="7165" width="13.7109375" style="2" customWidth="1"/>
    <col min="7166" max="7166" width="9.140625" style="2"/>
    <col min="7167" max="7167" width="11" style="2" customWidth="1"/>
    <col min="7168" max="7412" width="9.140625" style="2"/>
    <col min="7413" max="7413" width="7.140625" style="2" customWidth="1"/>
    <col min="7414" max="7414" width="33" style="2" customWidth="1"/>
    <col min="7415" max="7415" width="13.140625" style="2" customWidth="1"/>
    <col min="7416" max="7416" width="16.28515625" style="2" customWidth="1"/>
    <col min="7417" max="7420" width="0" style="2" hidden="1" customWidth="1"/>
    <col min="7421" max="7421" width="13.7109375" style="2" customWidth="1"/>
    <col min="7422" max="7422" width="9.140625" style="2"/>
    <col min="7423" max="7423" width="11" style="2" customWidth="1"/>
    <col min="7424" max="7668" width="9.140625" style="2"/>
    <col min="7669" max="7669" width="7.140625" style="2" customWidth="1"/>
    <col min="7670" max="7670" width="33" style="2" customWidth="1"/>
    <col min="7671" max="7671" width="13.140625" style="2" customWidth="1"/>
    <col min="7672" max="7672" width="16.28515625" style="2" customWidth="1"/>
    <col min="7673" max="7676" width="0" style="2" hidden="1" customWidth="1"/>
    <col min="7677" max="7677" width="13.7109375" style="2" customWidth="1"/>
    <col min="7678" max="7678" width="9.140625" style="2"/>
    <col min="7679" max="7679" width="11" style="2" customWidth="1"/>
    <col min="7680" max="7924" width="9.140625" style="2"/>
    <col min="7925" max="7925" width="7.140625" style="2" customWidth="1"/>
    <col min="7926" max="7926" width="33" style="2" customWidth="1"/>
    <col min="7927" max="7927" width="13.140625" style="2" customWidth="1"/>
    <col min="7928" max="7928" width="16.28515625" style="2" customWidth="1"/>
    <col min="7929" max="7932" width="0" style="2" hidden="1" customWidth="1"/>
    <col min="7933" max="7933" width="13.7109375" style="2" customWidth="1"/>
    <col min="7934" max="7934" width="9.140625" style="2"/>
    <col min="7935" max="7935" width="11" style="2" customWidth="1"/>
    <col min="7936" max="8180" width="9.140625" style="2"/>
    <col min="8181" max="8181" width="7.140625" style="2" customWidth="1"/>
    <col min="8182" max="8182" width="33" style="2" customWidth="1"/>
    <col min="8183" max="8183" width="13.140625" style="2" customWidth="1"/>
    <col min="8184" max="8184" width="16.28515625" style="2" customWidth="1"/>
    <col min="8185" max="8188" width="0" style="2" hidden="1" customWidth="1"/>
    <col min="8189" max="8189" width="13.7109375" style="2" customWidth="1"/>
    <col min="8190" max="8190" width="9.140625" style="2"/>
    <col min="8191" max="8191" width="11" style="2" customWidth="1"/>
    <col min="8192" max="8436" width="9.140625" style="2"/>
    <col min="8437" max="8437" width="7.140625" style="2" customWidth="1"/>
    <col min="8438" max="8438" width="33" style="2" customWidth="1"/>
    <col min="8439" max="8439" width="13.140625" style="2" customWidth="1"/>
    <col min="8440" max="8440" width="16.28515625" style="2" customWidth="1"/>
    <col min="8441" max="8444" width="0" style="2" hidden="1" customWidth="1"/>
    <col min="8445" max="8445" width="13.7109375" style="2" customWidth="1"/>
    <col min="8446" max="8446" width="9.140625" style="2"/>
    <col min="8447" max="8447" width="11" style="2" customWidth="1"/>
    <col min="8448" max="8692" width="9.140625" style="2"/>
    <col min="8693" max="8693" width="7.140625" style="2" customWidth="1"/>
    <col min="8694" max="8694" width="33" style="2" customWidth="1"/>
    <col min="8695" max="8695" width="13.140625" style="2" customWidth="1"/>
    <col min="8696" max="8696" width="16.28515625" style="2" customWidth="1"/>
    <col min="8697" max="8700" width="0" style="2" hidden="1" customWidth="1"/>
    <col min="8701" max="8701" width="13.7109375" style="2" customWidth="1"/>
    <col min="8702" max="8702" width="9.140625" style="2"/>
    <col min="8703" max="8703" width="11" style="2" customWidth="1"/>
    <col min="8704" max="8948" width="9.140625" style="2"/>
    <col min="8949" max="8949" width="7.140625" style="2" customWidth="1"/>
    <col min="8950" max="8950" width="33" style="2" customWidth="1"/>
    <col min="8951" max="8951" width="13.140625" style="2" customWidth="1"/>
    <col min="8952" max="8952" width="16.28515625" style="2" customWidth="1"/>
    <col min="8953" max="8956" width="0" style="2" hidden="1" customWidth="1"/>
    <col min="8957" max="8957" width="13.7109375" style="2" customWidth="1"/>
    <col min="8958" max="8958" width="9.140625" style="2"/>
    <col min="8959" max="8959" width="11" style="2" customWidth="1"/>
    <col min="8960" max="9204" width="9.140625" style="2"/>
    <col min="9205" max="9205" width="7.140625" style="2" customWidth="1"/>
    <col min="9206" max="9206" width="33" style="2" customWidth="1"/>
    <col min="9207" max="9207" width="13.140625" style="2" customWidth="1"/>
    <col min="9208" max="9208" width="16.28515625" style="2" customWidth="1"/>
    <col min="9209" max="9212" width="0" style="2" hidden="1" customWidth="1"/>
    <col min="9213" max="9213" width="13.7109375" style="2" customWidth="1"/>
    <col min="9214" max="9214" width="9.140625" style="2"/>
    <col min="9215" max="9215" width="11" style="2" customWidth="1"/>
    <col min="9216" max="9460" width="9.140625" style="2"/>
    <col min="9461" max="9461" width="7.140625" style="2" customWidth="1"/>
    <col min="9462" max="9462" width="33" style="2" customWidth="1"/>
    <col min="9463" max="9463" width="13.140625" style="2" customWidth="1"/>
    <col min="9464" max="9464" width="16.28515625" style="2" customWidth="1"/>
    <col min="9465" max="9468" width="0" style="2" hidden="1" customWidth="1"/>
    <col min="9469" max="9469" width="13.7109375" style="2" customWidth="1"/>
    <col min="9470" max="9470" width="9.140625" style="2"/>
    <col min="9471" max="9471" width="11" style="2" customWidth="1"/>
    <col min="9472" max="9716" width="9.140625" style="2"/>
    <col min="9717" max="9717" width="7.140625" style="2" customWidth="1"/>
    <col min="9718" max="9718" width="33" style="2" customWidth="1"/>
    <col min="9719" max="9719" width="13.140625" style="2" customWidth="1"/>
    <col min="9720" max="9720" width="16.28515625" style="2" customWidth="1"/>
    <col min="9721" max="9724" width="0" style="2" hidden="1" customWidth="1"/>
    <col min="9725" max="9725" width="13.7109375" style="2" customWidth="1"/>
    <col min="9726" max="9726" width="9.140625" style="2"/>
    <col min="9727" max="9727" width="11" style="2" customWidth="1"/>
    <col min="9728" max="9972" width="9.140625" style="2"/>
    <col min="9973" max="9973" width="7.140625" style="2" customWidth="1"/>
    <col min="9974" max="9974" width="33" style="2" customWidth="1"/>
    <col min="9975" max="9975" width="13.140625" style="2" customWidth="1"/>
    <col min="9976" max="9976" width="16.28515625" style="2" customWidth="1"/>
    <col min="9977" max="9980" width="0" style="2" hidden="1" customWidth="1"/>
    <col min="9981" max="9981" width="13.7109375" style="2" customWidth="1"/>
    <col min="9982" max="9982" width="9.140625" style="2"/>
    <col min="9983" max="9983" width="11" style="2" customWidth="1"/>
    <col min="9984" max="10228" width="9.140625" style="2"/>
    <col min="10229" max="10229" width="7.140625" style="2" customWidth="1"/>
    <col min="10230" max="10230" width="33" style="2" customWidth="1"/>
    <col min="10231" max="10231" width="13.140625" style="2" customWidth="1"/>
    <col min="10232" max="10232" width="16.28515625" style="2" customWidth="1"/>
    <col min="10233" max="10236" width="0" style="2" hidden="1" customWidth="1"/>
    <col min="10237" max="10237" width="13.7109375" style="2" customWidth="1"/>
    <col min="10238" max="10238" width="9.140625" style="2"/>
    <col min="10239" max="10239" width="11" style="2" customWidth="1"/>
    <col min="10240" max="10484" width="9.140625" style="2"/>
    <col min="10485" max="10485" width="7.140625" style="2" customWidth="1"/>
    <col min="10486" max="10486" width="33" style="2" customWidth="1"/>
    <col min="10487" max="10487" width="13.140625" style="2" customWidth="1"/>
    <col min="10488" max="10488" width="16.28515625" style="2" customWidth="1"/>
    <col min="10489" max="10492" width="0" style="2" hidden="1" customWidth="1"/>
    <col min="10493" max="10493" width="13.7109375" style="2" customWidth="1"/>
    <col min="10494" max="10494" width="9.140625" style="2"/>
    <col min="10495" max="10495" width="11" style="2" customWidth="1"/>
    <col min="10496" max="10740" width="9.140625" style="2"/>
    <col min="10741" max="10741" width="7.140625" style="2" customWidth="1"/>
    <col min="10742" max="10742" width="33" style="2" customWidth="1"/>
    <col min="10743" max="10743" width="13.140625" style="2" customWidth="1"/>
    <col min="10744" max="10744" width="16.28515625" style="2" customWidth="1"/>
    <col min="10745" max="10748" width="0" style="2" hidden="1" customWidth="1"/>
    <col min="10749" max="10749" width="13.7109375" style="2" customWidth="1"/>
    <col min="10750" max="10750" width="9.140625" style="2"/>
    <col min="10751" max="10751" width="11" style="2" customWidth="1"/>
    <col min="10752" max="10996" width="9.140625" style="2"/>
    <col min="10997" max="10997" width="7.140625" style="2" customWidth="1"/>
    <col min="10998" max="10998" width="33" style="2" customWidth="1"/>
    <col min="10999" max="10999" width="13.140625" style="2" customWidth="1"/>
    <col min="11000" max="11000" width="16.28515625" style="2" customWidth="1"/>
    <col min="11001" max="11004" width="0" style="2" hidden="1" customWidth="1"/>
    <col min="11005" max="11005" width="13.7109375" style="2" customWidth="1"/>
    <col min="11006" max="11006" width="9.140625" style="2"/>
    <col min="11007" max="11007" width="11" style="2" customWidth="1"/>
    <col min="11008" max="11252" width="9.140625" style="2"/>
    <col min="11253" max="11253" width="7.140625" style="2" customWidth="1"/>
    <col min="11254" max="11254" width="33" style="2" customWidth="1"/>
    <col min="11255" max="11255" width="13.140625" style="2" customWidth="1"/>
    <col min="11256" max="11256" width="16.28515625" style="2" customWidth="1"/>
    <col min="11257" max="11260" width="0" style="2" hidden="1" customWidth="1"/>
    <col min="11261" max="11261" width="13.7109375" style="2" customWidth="1"/>
    <col min="11262" max="11262" width="9.140625" style="2"/>
    <col min="11263" max="11263" width="11" style="2" customWidth="1"/>
    <col min="11264" max="11508" width="9.140625" style="2"/>
    <col min="11509" max="11509" width="7.140625" style="2" customWidth="1"/>
    <col min="11510" max="11510" width="33" style="2" customWidth="1"/>
    <col min="11511" max="11511" width="13.140625" style="2" customWidth="1"/>
    <col min="11512" max="11512" width="16.28515625" style="2" customWidth="1"/>
    <col min="11513" max="11516" width="0" style="2" hidden="1" customWidth="1"/>
    <col min="11517" max="11517" width="13.7109375" style="2" customWidth="1"/>
    <col min="11518" max="11518" width="9.140625" style="2"/>
    <col min="11519" max="11519" width="11" style="2" customWidth="1"/>
    <col min="11520" max="11764" width="9.140625" style="2"/>
    <col min="11765" max="11765" width="7.140625" style="2" customWidth="1"/>
    <col min="11766" max="11766" width="33" style="2" customWidth="1"/>
    <col min="11767" max="11767" width="13.140625" style="2" customWidth="1"/>
    <col min="11768" max="11768" width="16.28515625" style="2" customWidth="1"/>
    <col min="11769" max="11772" width="0" style="2" hidden="1" customWidth="1"/>
    <col min="11773" max="11773" width="13.7109375" style="2" customWidth="1"/>
    <col min="11774" max="11774" width="9.140625" style="2"/>
    <col min="11775" max="11775" width="11" style="2" customWidth="1"/>
    <col min="11776" max="12020" width="9.140625" style="2"/>
    <col min="12021" max="12021" width="7.140625" style="2" customWidth="1"/>
    <col min="12022" max="12022" width="33" style="2" customWidth="1"/>
    <col min="12023" max="12023" width="13.140625" style="2" customWidth="1"/>
    <col min="12024" max="12024" width="16.28515625" style="2" customWidth="1"/>
    <col min="12025" max="12028" width="0" style="2" hidden="1" customWidth="1"/>
    <col min="12029" max="12029" width="13.7109375" style="2" customWidth="1"/>
    <col min="12030" max="12030" width="9.140625" style="2"/>
    <col min="12031" max="12031" width="11" style="2" customWidth="1"/>
    <col min="12032" max="12276" width="9.140625" style="2"/>
    <col min="12277" max="12277" width="7.140625" style="2" customWidth="1"/>
    <col min="12278" max="12278" width="33" style="2" customWidth="1"/>
    <col min="12279" max="12279" width="13.140625" style="2" customWidth="1"/>
    <col min="12280" max="12280" width="16.28515625" style="2" customWidth="1"/>
    <col min="12281" max="12284" width="0" style="2" hidden="1" customWidth="1"/>
    <col min="12285" max="12285" width="13.7109375" style="2" customWidth="1"/>
    <col min="12286" max="12286" width="9.140625" style="2"/>
    <col min="12287" max="12287" width="11" style="2" customWidth="1"/>
    <col min="12288" max="12532" width="9.140625" style="2"/>
    <col min="12533" max="12533" width="7.140625" style="2" customWidth="1"/>
    <col min="12534" max="12534" width="33" style="2" customWidth="1"/>
    <col min="12535" max="12535" width="13.140625" style="2" customWidth="1"/>
    <col min="12536" max="12536" width="16.28515625" style="2" customWidth="1"/>
    <col min="12537" max="12540" width="0" style="2" hidden="1" customWidth="1"/>
    <col min="12541" max="12541" width="13.7109375" style="2" customWidth="1"/>
    <col min="12542" max="12542" width="9.140625" style="2"/>
    <col min="12543" max="12543" width="11" style="2" customWidth="1"/>
    <col min="12544" max="12788" width="9.140625" style="2"/>
    <col min="12789" max="12789" width="7.140625" style="2" customWidth="1"/>
    <col min="12790" max="12790" width="33" style="2" customWidth="1"/>
    <col min="12791" max="12791" width="13.140625" style="2" customWidth="1"/>
    <col min="12792" max="12792" width="16.28515625" style="2" customWidth="1"/>
    <col min="12793" max="12796" width="0" style="2" hidden="1" customWidth="1"/>
    <col min="12797" max="12797" width="13.7109375" style="2" customWidth="1"/>
    <col min="12798" max="12798" width="9.140625" style="2"/>
    <col min="12799" max="12799" width="11" style="2" customWidth="1"/>
    <col min="12800" max="13044" width="9.140625" style="2"/>
    <col min="13045" max="13045" width="7.140625" style="2" customWidth="1"/>
    <col min="13046" max="13046" width="33" style="2" customWidth="1"/>
    <col min="13047" max="13047" width="13.140625" style="2" customWidth="1"/>
    <col min="13048" max="13048" width="16.28515625" style="2" customWidth="1"/>
    <col min="13049" max="13052" width="0" style="2" hidden="1" customWidth="1"/>
    <col min="13053" max="13053" width="13.7109375" style="2" customWidth="1"/>
    <col min="13054" max="13054" width="9.140625" style="2"/>
    <col min="13055" max="13055" width="11" style="2" customWidth="1"/>
    <col min="13056" max="13300" width="9.140625" style="2"/>
    <col min="13301" max="13301" width="7.140625" style="2" customWidth="1"/>
    <col min="13302" max="13302" width="33" style="2" customWidth="1"/>
    <col min="13303" max="13303" width="13.140625" style="2" customWidth="1"/>
    <col min="13304" max="13304" width="16.28515625" style="2" customWidth="1"/>
    <col min="13305" max="13308" width="0" style="2" hidden="1" customWidth="1"/>
    <col min="13309" max="13309" width="13.7109375" style="2" customWidth="1"/>
    <col min="13310" max="13310" width="9.140625" style="2"/>
    <col min="13311" max="13311" width="11" style="2" customWidth="1"/>
    <col min="13312" max="13556" width="9.140625" style="2"/>
    <col min="13557" max="13557" width="7.140625" style="2" customWidth="1"/>
    <col min="13558" max="13558" width="33" style="2" customWidth="1"/>
    <col min="13559" max="13559" width="13.140625" style="2" customWidth="1"/>
    <col min="13560" max="13560" width="16.28515625" style="2" customWidth="1"/>
    <col min="13561" max="13564" width="0" style="2" hidden="1" customWidth="1"/>
    <col min="13565" max="13565" width="13.7109375" style="2" customWidth="1"/>
    <col min="13566" max="13566" width="9.140625" style="2"/>
    <col min="13567" max="13567" width="11" style="2" customWidth="1"/>
    <col min="13568" max="13812" width="9.140625" style="2"/>
    <col min="13813" max="13813" width="7.140625" style="2" customWidth="1"/>
    <col min="13814" max="13814" width="33" style="2" customWidth="1"/>
    <col min="13815" max="13815" width="13.140625" style="2" customWidth="1"/>
    <col min="13816" max="13816" width="16.28515625" style="2" customWidth="1"/>
    <col min="13817" max="13820" width="0" style="2" hidden="1" customWidth="1"/>
    <col min="13821" max="13821" width="13.7109375" style="2" customWidth="1"/>
    <col min="13822" max="13822" width="9.140625" style="2"/>
    <col min="13823" max="13823" width="11" style="2" customWidth="1"/>
    <col min="13824" max="14068" width="9.140625" style="2"/>
    <col min="14069" max="14069" width="7.140625" style="2" customWidth="1"/>
    <col min="14070" max="14070" width="33" style="2" customWidth="1"/>
    <col min="14071" max="14071" width="13.140625" style="2" customWidth="1"/>
    <col min="14072" max="14072" width="16.28515625" style="2" customWidth="1"/>
    <col min="14073" max="14076" width="0" style="2" hidden="1" customWidth="1"/>
    <col min="14077" max="14077" width="13.7109375" style="2" customWidth="1"/>
    <col min="14078" max="14078" width="9.140625" style="2"/>
    <col min="14079" max="14079" width="11" style="2" customWidth="1"/>
    <col min="14080" max="14324" width="9.140625" style="2"/>
    <col min="14325" max="14325" width="7.140625" style="2" customWidth="1"/>
    <col min="14326" max="14326" width="33" style="2" customWidth="1"/>
    <col min="14327" max="14327" width="13.140625" style="2" customWidth="1"/>
    <col min="14328" max="14328" width="16.28515625" style="2" customWidth="1"/>
    <col min="14329" max="14332" width="0" style="2" hidden="1" customWidth="1"/>
    <col min="14333" max="14333" width="13.7109375" style="2" customWidth="1"/>
    <col min="14334" max="14334" width="9.140625" style="2"/>
    <col min="14335" max="14335" width="11" style="2" customWidth="1"/>
    <col min="14336" max="14580" width="9.140625" style="2"/>
    <col min="14581" max="14581" width="7.140625" style="2" customWidth="1"/>
    <col min="14582" max="14582" width="33" style="2" customWidth="1"/>
    <col min="14583" max="14583" width="13.140625" style="2" customWidth="1"/>
    <col min="14584" max="14584" width="16.28515625" style="2" customWidth="1"/>
    <col min="14585" max="14588" width="0" style="2" hidden="1" customWidth="1"/>
    <col min="14589" max="14589" width="13.7109375" style="2" customWidth="1"/>
    <col min="14590" max="14590" width="9.140625" style="2"/>
    <col min="14591" max="14591" width="11" style="2" customWidth="1"/>
    <col min="14592" max="14836" width="9.140625" style="2"/>
    <col min="14837" max="14837" width="7.140625" style="2" customWidth="1"/>
    <col min="14838" max="14838" width="33" style="2" customWidth="1"/>
    <col min="14839" max="14839" width="13.140625" style="2" customWidth="1"/>
    <col min="14840" max="14840" width="16.28515625" style="2" customWidth="1"/>
    <col min="14841" max="14844" width="0" style="2" hidden="1" customWidth="1"/>
    <col min="14845" max="14845" width="13.7109375" style="2" customWidth="1"/>
    <col min="14846" max="14846" width="9.140625" style="2"/>
    <col min="14847" max="14847" width="11" style="2" customWidth="1"/>
    <col min="14848" max="15092" width="9.140625" style="2"/>
    <col min="15093" max="15093" width="7.140625" style="2" customWidth="1"/>
    <col min="15094" max="15094" width="33" style="2" customWidth="1"/>
    <col min="15095" max="15095" width="13.140625" style="2" customWidth="1"/>
    <col min="15096" max="15096" width="16.28515625" style="2" customWidth="1"/>
    <col min="15097" max="15100" width="0" style="2" hidden="1" customWidth="1"/>
    <col min="15101" max="15101" width="13.7109375" style="2" customWidth="1"/>
    <col min="15102" max="15102" width="9.140625" style="2"/>
    <col min="15103" max="15103" width="11" style="2" customWidth="1"/>
    <col min="15104" max="15348" width="9.140625" style="2"/>
    <col min="15349" max="15349" width="7.140625" style="2" customWidth="1"/>
    <col min="15350" max="15350" width="33" style="2" customWidth="1"/>
    <col min="15351" max="15351" width="13.140625" style="2" customWidth="1"/>
    <col min="15352" max="15352" width="16.28515625" style="2" customWidth="1"/>
    <col min="15353" max="15356" width="0" style="2" hidden="1" customWidth="1"/>
    <col min="15357" max="15357" width="13.7109375" style="2" customWidth="1"/>
    <col min="15358" max="15358" width="9.140625" style="2"/>
    <col min="15359" max="15359" width="11" style="2" customWidth="1"/>
    <col min="15360" max="15604" width="9.140625" style="2"/>
    <col min="15605" max="15605" width="7.140625" style="2" customWidth="1"/>
    <col min="15606" max="15606" width="33" style="2" customWidth="1"/>
    <col min="15607" max="15607" width="13.140625" style="2" customWidth="1"/>
    <col min="15608" max="15608" width="16.28515625" style="2" customWidth="1"/>
    <col min="15609" max="15612" width="0" style="2" hidden="1" customWidth="1"/>
    <col min="15613" max="15613" width="13.7109375" style="2" customWidth="1"/>
    <col min="15614" max="15614" width="9.140625" style="2"/>
    <col min="15615" max="15615" width="11" style="2" customWidth="1"/>
    <col min="15616" max="15860" width="9.140625" style="2"/>
    <col min="15861" max="15861" width="7.140625" style="2" customWidth="1"/>
    <col min="15862" max="15862" width="33" style="2" customWidth="1"/>
    <col min="15863" max="15863" width="13.140625" style="2" customWidth="1"/>
    <col min="15864" max="15864" width="16.28515625" style="2" customWidth="1"/>
    <col min="15865" max="15868" width="0" style="2" hidden="1" customWidth="1"/>
    <col min="15869" max="15869" width="13.7109375" style="2" customWidth="1"/>
    <col min="15870" max="15870" width="9.140625" style="2"/>
    <col min="15871" max="15871" width="11" style="2" customWidth="1"/>
    <col min="15872" max="16116" width="9.140625" style="2"/>
    <col min="16117" max="16117" width="7.140625" style="2" customWidth="1"/>
    <col min="16118" max="16118" width="33" style="2" customWidth="1"/>
    <col min="16119" max="16119" width="13.140625" style="2" customWidth="1"/>
    <col min="16120" max="16120" width="16.28515625" style="2" customWidth="1"/>
    <col min="16121" max="16124" width="0" style="2" hidden="1" customWidth="1"/>
    <col min="16125" max="16125" width="13.7109375" style="2" customWidth="1"/>
    <col min="16126" max="16126" width="9.140625" style="2"/>
    <col min="16127" max="16127" width="11" style="2" customWidth="1"/>
    <col min="16128" max="16384" width="9.140625" style="2"/>
  </cols>
  <sheetData>
    <row r="1" spans="1:9">
      <c r="C1" s="1"/>
      <c r="E1" s="1" t="s">
        <v>890</v>
      </c>
    </row>
    <row r="2" spans="1:9">
      <c r="C2" s="1"/>
      <c r="E2" s="1" t="s">
        <v>889</v>
      </c>
    </row>
    <row r="3" spans="1:9">
      <c r="C3" s="1"/>
      <c r="E3" s="1" t="s">
        <v>13</v>
      </c>
    </row>
    <row r="4" spans="1:9">
      <c r="C4" s="1"/>
      <c r="E4" s="1"/>
    </row>
    <row r="5" spans="1:9" ht="25.9" customHeight="1">
      <c r="C5" s="342" t="s">
        <v>888</v>
      </c>
      <c r="D5" s="343"/>
      <c r="E5" s="343"/>
    </row>
    <row r="7" spans="1:9" s="8" customFormat="1">
      <c r="A7" s="325" t="s">
        <v>887</v>
      </c>
      <c r="B7" s="325"/>
      <c r="C7" s="325"/>
      <c r="D7" s="325"/>
      <c r="E7" s="325"/>
      <c r="F7" s="188"/>
      <c r="H7"/>
      <c r="I7" s="2"/>
    </row>
    <row r="8" spans="1:9" s="8" customFormat="1">
      <c r="A8" s="325" t="s">
        <v>886</v>
      </c>
      <c r="B8" s="325"/>
      <c r="C8" s="325"/>
      <c r="D8" s="325"/>
      <c r="E8" s="325"/>
      <c r="F8" s="188"/>
      <c r="H8" s="2"/>
    </row>
    <row r="9" spans="1:9" s="8" customFormat="1">
      <c r="A9" s="325" t="s">
        <v>885</v>
      </c>
      <c r="B9" s="325"/>
      <c r="C9" s="325"/>
      <c r="D9" s="325"/>
      <c r="E9" s="325"/>
      <c r="F9" s="188"/>
      <c r="H9" s="2"/>
      <c r="I9" s="2"/>
    </row>
    <row r="10" spans="1:9" s="8" customFormat="1">
      <c r="A10" s="325" t="s">
        <v>884</v>
      </c>
      <c r="B10" s="325"/>
      <c r="C10" s="325"/>
      <c r="D10" s="325"/>
      <c r="E10" s="325"/>
      <c r="F10" s="99"/>
      <c r="H10" s="2"/>
      <c r="I10" s="2"/>
    </row>
    <row r="11" spans="1:9" s="8" customFormat="1">
      <c r="H11" s="2"/>
      <c r="I11" s="2"/>
    </row>
    <row r="12" spans="1:9" s="120" customFormat="1" ht="64.150000000000006" customHeight="1">
      <c r="A12" s="259" t="s">
        <v>3</v>
      </c>
      <c r="B12" s="178" t="s">
        <v>670</v>
      </c>
      <c r="C12" s="10" t="s">
        <v>883</v>
      </c>
      <c r="D12" s="10" t="s">
        <v>882</v>
      </c>
      <c r="E12" s="10" t="s">
        <v>881</v>
      </c>
      <c r="H12" s="2"/>
      <c r="I12" s="2"/>
    </row>
    <row r="13" spans="1:9" s="120" customFormat="1" ht="12">
      <c r="A13" s="11">
        <v>1</v>
      </c>
      <c r="B13" s="11">
        <v>2</v>
      </c>
      <c r="C13" s="11">
        <v>3</v>
      </c>
      <c r="D13" s="11">
        <v>4</v>
      </c>
      <c r="E13" s="11" t="s">
        <v>568</v>
      </c>
      <c r="H13" s="55"/>
      <c r="I13" s="55"/>
    </row>
    <row r="14" spans="1:9" s="8" customFormat="1">
      <c r="A14" s="258" t="s">
        <v>4</v>
      </c>
      <c r="B14" s="257"/>
      <c r="C14" s="256">
        <f>SUM(C15:C16)</f>
        <v>760833</v>
      </c>
      <c r="D14" s="255">
        <f>SUM(D15:D16)</f>
        <v>52704</v>
      </c>
      <c r="E14" s="255">
        <f>SUM(E15:E16)</f>
        <v>813537</v>
      </c>
      <c r="H14" s="2"/>
      <c r="I14" s="2"/>
    </row>
    <row r="15" spans="1:9" s="8" customFormat="1" ht="16.899999999999999" customHeight="1">
      <c r="A15" s="104">
        <v>1</v>
      </c>
      <c r="B15" s="254" t="s">
        <v>736</v>
      </c>
      <c r="C15" s="253">
        <v>142223</v>
      </c>
      <c r="D15" s="198">
        <v>3460</v>
      </c>
      <c r="E15" s="198">
        <v>145683</v>
      </c>
      <c r="H15" s="2"/>
      <c r="I15" s="2"/>
    </row>
    <row r="16" spans="1:9" s="8" customFormat="1" ht="15" customHeight="1">
      <c r="A16" s="61">
        <v>2</v>
      </c>
      <c r="B16" s="133" t="s">
        <v>880</v>
      </c>
      <c r="C16" s="252">
        <v>618610</v>
      </c>
      <c r="D16" s="153">
        <v>49244</v>
      </c>
      <c r="E16" s="153">
        <v>667854</v>
      </c>
      <c r="H16" s="2"/>
      <c r="I16" s="2"/>
    </row>
    <row r="17" spans="1:5" s="8" customFormat="1" ht="12"/>
    <row r="18" spans="1:5" s="8" customFormat="1" ht="12">
      <c r="A18" s="326" t="s">
        <v>848</v>
      </c>
      <c r="B18" s="326"/>
      <c r="C18" s="326"/>
      <c r="D18" s="326"/>
      <c r="E18" s="326"/>
    </row>
    <row r="19" spans="1:5" s="8" customFormat="1" ht="12"/>
    <row r="20" spans="1:5" s="8" customFormat="1" ht="12"/>
    <row r="21" spans="1:5" s="8" customFormat="1" ht="12"/>
    <row r="22" spans="1:5" s="8" customFormat="1" ht="12"/>
    <row r="23" spans="1:5" s="8" customFormat="1" ht="12"/>
    <row r="24" spans="1:5" s="8" customFormat="1" ht="12"/>
    <row r="25" spans="1:5" s="8" customFormat="1" ht="12"/>
    <row r="26" spans="1:5" s="8" customFormat="1" ht="12"/>
    <row r="27" spans="1:5" s="8" customFormat="1" ht="12"/>
    <row r="28" spans="1:5" s="8" customFormat="1" ht="12"/>
    <row r="29" spans="1:5" s="8" customFormat="1" ht="12"/>
    <row r="30" spans="1:5" s="8" customFormat="1" ht="12"/>
    <row r="31" spans="1:5" s="8" customFormat="1" ht="12"/>
    <row r="32" spans="1:5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</sheetData>
  <mergeCells count="6">
    <mergeCell ref="A18:E18"/>
    <mergeCell ref="C5:E5"/>
    <mergeCell ref="A7:E7"/>
    <mergeCell ref="A8:E8"/>
    <mergeCell ref="A9:E9"/>
    <mergeCell ref="A10:E10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C5B4F-ECD0-4B75-B469-EF665417621A}">
  <dimension ref="A1:I110"/>
  <sheetViews>
    <sheetView workbookViewId="0">
      <selection activeCell="K9" sqref="K9"/>
    </sheetView>
  </sheetViews>
  <sheetFormatPr defaultRowHeight="15"/>
  <cols>
    <col min="1" max="1" width="6.5703125" customWidth="1"/>
    <col min="2" max="2" width="24.28515625" customWidth="1"/>
    <col min="3" max="3" width="14.42578125" customWidth="1"/>
    <col min="4" max="4" width="15.7109375" customWidth="1"/>
    <col min="5" max="5" width="15.28515625" customWidth="1"/>
    <col min="6" max="6" width="12" customWidth="1"/>
    <col min="7" max="7" width="12.5703125" customWidth="1"/>
    <col min="8" max="9" width="12" customWidth="1"/>
  </cols>
  <sheetData>
    <row r="1" spans="1:9">
      <c r="A1" s="4"/>
      <c r="B1" s="293"/>
      <c r="C1" s="294"/>
      <c r="D1" s="4"/>
      <c r="E1" s="293"/>
      <c r="F1" s="292"/>
      <c r="G1" s="4"/>
      <c r="H1" s="260"/>
      <c r="I1" s="260" t="s">
        <v>904</v>
      </c>
    </row>
    <row r="2" spans="1:9">
      <c r="A2" s="4"/>
      <c r="B2" s="293"/>
      <c r="C2" s="294"/>
      <c r="D2" s="4"/>
      <c r="E2" s="293"/>
      <c r="F2" s="292"/>
      <c r="G2" s="4"/>
      <c r="H2" s="288"/>
      <c r="I2" s="288" t="s">
        <v>860</v>
      </c>
    </row>
    <row r="3" spans="1:9">
      <c r="A3" s="8"/>
      <c r="B3" s="291"/>
      <c r="C3" s="290"/>
      <c r="D3" s="8"/>
      <c r="E3" s="8"/>
      <c r="F3" s="289"/>
      <c r="G3" s="8"/>
      <c r="H3" s="288"/>
      <c r="I3" s="288" t="s">
        <v>13</v>
      </c>
    </row>
    <row r="4" spans="1:9">
      <c r="A4" s="287"/>
      <c r="B4" s="325"/>
      <c r="C4" s="325"/>
      <c r="D4" s="285"/>
      <c r="E4" s="285"/>
      <c r="F4" s="286"/>
      <c r="G4" s="285"/>
      <c r="H4" s="285"/>
      <c r="I4" s="285"/>
    </row>
    <row r="5" spans="1:9">
      <c r="A5" s="341" t="s">
        <v>903</v>
      </c>
      <c r="B5" s="341"/>
      <c r="C5" s="341"/>
      <c r="D5" s="341"/>
      <c r="E5" s="341"/>
      <c r="F5" s="341"/>
      <c r="G5" s="341"/>
      <c r="H5" s="341"/>
      <c r="I5" s="341"/>
    </row>
    <row r="6" spans="1:9">
      <c r="A6" s="325" t="s">
        <v>902</v>
      </c>
      <c r="B6" s="325"/>
      <c r="C6" s="325"/>
      <c r="D6" s="325"/>
      <c r="E6" s="325"/>
      <c r="F6" s="325"/>
      <c r="G6" s="325"/>
      <c r="H6" s="325"/>
      <c r="I6" s="325"/>
    </row>
    <row r="7" spans="1:9">
      <c r="A7" s="325" t="s">
        <v>901</v>
      </c>
      <c r="B7" s="325"/>
      <c r="C7" s="325"/>
      <c r="D7" s="325"/>
      <c r="E7" s="325"/>
      <c r="F7" s="325"/>
      <c r="G7" s="325"/>
      <c r="H7" s="325"/>
      <c r="I7" s="325"/>
    </row>
    <row r="8" spans="1:9">
      <c r="A8" s="284"/>
      <c r="B8" s="281"/>
      <c r="C8" s="283"/>
      <c r="D8" s="281"/>
      <c r="E8" s="281"/>
      <c r="F8" s="282"/>
      <c r="G8" s="281"/>
      <c r="H8" s="281"/>
      <c r="I8" s="281"/>
    </row>
    <row r="9" spans="1:9" ht="64.5">
      <c r="A9" s="60" t="s">
        <v>3</v>
      </c>
      <c r="B9" s="60" t="s">
        <v>670</v>
      </c>
      <c r="C9" s="60" t="s">
        <v>900</v>
      </c>
      <c r="D9" s="6" t="s">
        <v>899</v>
      </c>
      <c r="E9" s="6" t="s">
        <v>898</v>
      </c>
      <c r="F9" s="280" t="s">
        <v>895</v>
      </c>
      <c r="G9" s="60" t="s">
        <v>897</v>
      </c>
      <c r="H9" s="6" t="s">
        <v>896</v>
      </c>
      <c r="I9" s="6" t="s">
        <v>895</v>
      </c>
    </row>
    <row r="10" spans="1:9">
      <c r="A10" s="11">
        <v>1</v>
      </c>
      <c r="B10" s="11">
        <v>2</v>
      </c>
      <c r="C10" s="11">
        <v>3</v>
      </c>
      <c r="D10" s="279">
        <v>4</v>
      </c>
      <c r="E10" s="279">
        <v>5</v>
      </c>
      <c r="F10" s="278" t="s">
        <v>671</v>
      </c>
      <c r="G10" s="11">
        <v>7</v>
      </c>
      <c r="H10" s="279">
        <v>8</v>
      </c>
      <c r="I10" s="278" t="s">
        <v>842</v>
      </c>
    </row>
    <row r="11" spans="1:9">
      <c r="A11" s="277" t="s">
        <v>4</v>
      </c>
      <c r="B11" s="276"/>
      <c r="C11" s="275">
        <f>C12+C17+C22+C27+C32+C37+C42+C47+C52+C57+C62+C67+C72+C77+C82+C87+C92+C97+C102</f>
        <v>2027</v>
      </c>
      <c r="D11" s="78">
        <f>D12+D17+D22+D27+D32+D37+D42+D47+D52+D57+D62+D67+D72+D77+D82+D87+D92+D97+D102+D107</f>
        <v>296761</v>
      </c>
      <c r="E11" s="78">
        <v>231747</v>
      </c>
      <c r="F11" s="78">
        <f>F12+F17+F22+F27+F32+F37+F42+F47+F52+F57+F62+F67+F72+F77+F82+F87+F92+F97+F102+F107</f>
        <v>528508</v>
      </c>
      <c r="G11" s="275">
        <v>1997</v>
      </c>
      <c r="H11" s="78">
        <f>H12+H17+H22+H27+H32+H37+H42+H47+H52+H57+H62+H67+H72+H77+H82+H87+H92+H97+H102+H107</f>
        <v>-3430</v>
      </c>
      <c r="I11" s="78">
        <f t="shared" ref="I11:I42" si="0">F11+H11</f>
        <v>525078</v>
      </c>
    </row>
    <row r="12" spans="1:9">
      <c r="A12" s="264">
        <v>1</v>
      </c>
      <c r="B12" s="263" t="s">
        <v>691</v>
      </c>
      <c r="C12" s="273">
        <f>SUM(C13:C16)</f>
        <v>22</v>
      </c>
      <c r="D12" s="261">
        <v>3209</v>
      </c>
      <c r="E12" s="261">
        <v>0</v>
      </c>
      <c r="F12" s="261">
        <f t="shared" ref="F12:F43" si="1">D12+E12</f>
        <v>3209</v>
      </c>
      <c r="G12" s="273">
        <v>18</v>
      </c>
      <c r="H12" s="261">
        <v>2059</v>
      </c>
      <c r="I12" s="261">
        <f t="shared" si="0"/>
        <v>5268</v>
      </c>
    </row>
    <row r="13" spans="1:9">
      <c r="A13" s="271"/>
      <c r="B13" s="272" t="s">
        <v>894</v>
      </c>
      <c r="C13" s="269">
        <v>7</v>
      </c>
      <c r="D13" s="268">
        <v>984</v>
      </c>
      <c r="E13" s="268">
        <v>0</v>
      </c>
      <c r="F13" s="268">
        <f t="shared" si="1"/>
        <v>984</v>
      </c>
      <c r="G13" s="269">
        <v>6</v>
      </c>
      <c r="H13" s="268">
        <v>687</v>
      </c>
      <c r="I13" s="268">
        <f t="shared" si="0"/>
        <v>1671</v>
      </c>
    </row>
    <row r="14" spans="1:9">
      <c r="A14" s="271"/>
      <c r="B14" s="270" t="s">
        <v>893</v>
      </c>
      <c r="C14" s="269">
        <v>7</v>
      </c>
      <c r="D14" s="268">
        <v>1038</v>
      </c>
      <c r="E14" s="268">
        <v>0</v>
      </c>
      <c r="F14" s="268">
        <f t="shared" si="1"/>
        <v>1038</v>
      </c>
      <c r="G14" s="269">
        <v>3</v>
      </c>
      <c r="H14" s="268">
        <v>343</v>
      </c>
      <c r="I14" s="268">
        <f t="shared" si="0"/>
        <v>1381</v>
      </c>
    </row>
    <row r="15" spans="1:9">
      <c r="A15" s="271"/>
      <c r="B15" s="270" t="s">
        <v>892</v>
      </c>
      <c r="C15" s="269">
        <v>5</v>
      </c>
      <c r="D15" s="268">
        <v>742</v>
      </c>
      <c r="E15" s="268">
        <v>0</v>
      </c>
      <c r="F15" s="268">
        <f t="shared" si="1"/>
        <v>742</v>
      </c>
      <c r="G15" s="269">
        <v>6</v>
      </c>
      <c r="H15" s="268">
        <v>686</v>
      </c>
      <c r="I15" s="268">
        <f t="shared" si="0"/>
        <v>1428</v>
      </c>
    </row>
    <row r="16" spans="1:9">
      <c r="A16" s="61"/>
      <c r="B16" s="267" t="s">
        <v>891</v>
      </c>
      <c r="C16" s="269">
        <v>3</v>
      </c>
      <c r="D16" s="268">
        <v>445</v>
      </c>
      <c r="E16" s="268">
        <v>0</v>
      </c>
      <c r="F16" s="268">
        <f t="shared" si="1"/>
        <v>445</v>
      </c>
      <c r="G16" s="269">
        <v>3</v>
      </c>
      <c r="H16" s="268">
        <v>343</v>
      </c>
      <c r="I16" s="268">
        <f t="shared" si="0"/>
        <v>788</v>
      </c>
    </row>
    <row r="17" spans="1:9">
      <c r="A17" s="264">
        <v>2</v>
      </c>
      <c r="B17" s="263" t="s">
        <v>672</v>
      </c>
      <c r="C17" s="273">
        <f>SUM(C18:C21)</f>
        <v>39</v>
      </c>
      <c r="D17" s="261">
        <v>5715</v>
      </c>
      <c r="E17" s="261">
        <v>0</v>
      </c>
      <c r="F17" s="261">
        <f t="shared" si="1"/>
        <v>5715</v>
      </c>
      <c r="G17" s="273">
        <v>46</v>
      </c>
      <c r="H17" s="261">
        <v>5259</v>
      </c>
      <c r="I17" s="261">
        <f t="shared" si="0"/>
        <v>10974</v>
      </c>
    </row>
    <row r="18" spans="1:9">
      <c r="A18" s="271"/>
      <c r="B18" s="272" t="s">
        <v>894</v>
      </c>
      <c r="C18" s="269">
        <v>9</v>
      </c>
      <c r="D18" s="268">
        <v>1265</v>
      </c>
      <c r="E18" s="268">
        <v>0</v>
      </c>
      <c r="F18" s="268">
        <f t="shared" si="1"/>
        <v>1265</v>
      </c>
      <c r="G18" s="269">
        <v>12</v>
      </c>
      <c r="H18" s="268">
        <v>1372</v>
      </c>
      <c r="I18" s="268">
        <f t="shared" si="0"/>
        <v>2637</v>
      </c>
    </row>
    <row r="19" spans="1:9">
      <c r="A19" s="271"/>
      <c r="B19" s="270" t="s">
        <v>893</v>
      </c>
      <c r="C19" s="269">
        <v>11</v>
      </c>
      <c r="D19" s="268">
        <v>1632</v>
      </c>
      <c r="E19" s="268">
        <v>0</v>
      </c>
      <c r="F19" s="268">
        <f t="shared" si="1"/>
        <v>1632</v>
      </c>
      <c r="G19" s="269">
        <v>10</v>
      </c>
      <c r="H19" s="268">
        <v>1143</v>
      </c>
      <c r="I19" s="268">
        <f t="shared" si="0"/>
        <v>2775</v>
      </c>
    </row>
    <row r="20" spans="1:9">
      <c r="A20" s="271"/>
      <c r="B20" s="270" t="s">
        <v>892</v>
      </c>
      <c r="C20" s="269">
        <v>12</v>
      </c>
      <c r="D20" s="268">
        <v>1780</v>
      </c>
      <c r="E20" s="268">
        <v>0</v>
      </c>
      <c r="F20" s="268">
        <f t="shared" si="1"/>
        <v>1780</v>
      </c>
      <c r="G20" s="269">
        <v>12</v>
      </c>
      <c r="H20" s="268">
        <v>1372</v>
      </c>
      <c r="I20" s="268">
        <f t="shared" si="0"/>
        <v>3152</v>
      </c>
    </row>
    <row r="21" spans="1:9">
      <c r="A21" s="61"/>
      <c r="B21" s="267" t="s">
        <v>891</v>
      </c>
      <c r="C21" s="269">
        <v>7</v>
      </c>
      <c r="D21" s="268">
        <v>1038</v>
      </c>
      <c r="E21" s="268">
        <v>0</v>
      </c>
      <c r="F21" s="268">
        <f t="shared" si="1"/>
        <v>1038</v>
      </c>
      <c r="G21" s="269">
        <v>12</v>
      </c>
      <c r="H21" s="268">
        <v>1372</v>
      </c>
      <c r="I21" s="268">
        <f t="shared" si="0"/>
        <v>2410</v>
      </c>
    </row>
    <row r="22" spans="1:9">
      <c r="A22" s="264">
        <v>3</v>
      </c>
      <c r="B22" s="263" t="s">
        <v>673</v>
      </c>
      <c r="C22" s="273">
        <f>SUM(C23:C26)</f>
        <v>96</v>
      </c>
      <c r="D22" s="261">
        <v>14061</v>
      </c>
      <c r="E22" s="261">
        <v>0</v>
      </c>
      <c r="F22" s="261">
        <f t="shared" si="1"/>
        <v>14061</v>
      </c>
      <c r="G22" s="273">
        <v>91</v>
      </c>
      <c r="H22" s="261">
        <v>10404</v>
      </c>
      <c r="I22" s="261">
        <f t="shared" si="0"/>
        <v>24465</v>
      </c>
    </row>
    <row r="23" spans="1:9">
      <c r="A23" s="271"/>
      <c r="B23" s="272" t="s">
        <v>894</v>
      </c>
      <c r="C23" s="269">
        <v>23</v>
      </c>
      <c r="D23" s="268">
        <v>3234</v>
      </c>
      <c r="E23" s="268">
        <v>0</v>
      </c>
      <c r="F23" s="268">
        <f t="shared" si="1"/>
        <v>3234</v>
      </c>
      <c r="G23" s="269">
        <v>18</v>
      </c>
      <c r="H23" s="268">
        <v>2058</v>
      </c>
      <c r="I23" s="268">
        <f t="shared" si="0"/>
        <v>5292</v>
      </c>
    </row>
    <row r="24" spans="1:9">
      <c r="A24" s="271"/>
      <c r="B24" s="270" t="s">
        <v>893</v>
      </c>
      <c r="C24" s="269">
        <v>31</v>
      </c>
      <c r="D24" s="268">
        <v>4598</v>
      </c>
      <c r="E24" s="268">
        <v>0</v>
      </c>
      <c r="F24" s="268">
        <f t="shared" si="1"/>
        <v>4598</v>
      </c>
      <c r="G24" s="269">
        <v>22</v>
      </c>
      <c r="H24" s="268">
        <v>2515</v>
      </c>
      <c r="I24" s="268">
        <f t="shared" si="0"/>
        <v>7113</v>
      </c>
    </row>
    <row r="25" spans="1:9">
      <c r="A25" s="271"/>
      <c r="B25" s="270" t="s">
        <v>892</v>
      </c>
      <c r="C25" s="269">
        <v>20</v>
      </c>
      <c r="D25" s="268">
        <v>2966</v>
      </c>
      <c r="E25" s="268">
        <v>0</v>
      </c>
      <c r="F25" s="268">
        <f t="shared" si="1"/>
        <v>2966</v>
      </c>
      <c r="G25" s="269">
        <v>31</v>
      </c>
      <c r="H25" s="268">
        <v>3544</v>
      </c>
      <c r="I25" s="268">
        <f t="shared" si="0"/>
        <v>6510</v>
      </c>
    </row>
    <row r="26" spans="1:9">
      <c r="A26" s="61"/>
      <c r="B26" s="267" t="s">
        <v>891</v>
      </c>
      <c r="C26" s="269">
        <v>22</v>
      </c>
      <c r="D26" s="268">
        <v>3263</v>
      </c>
      <c r="E26" s="268">
        <v>0</v>
      </c>
      <c r="F26" s="268">
        <f t="shared" si="1"/>
        <v>3263</v>
      </c>
      <c r="G26" s="269">
        <v>20</v>
      </c>
      <c r="H26" s="268">
        <v>2287</v>
      </c>
      <c r="I26" s="268">
        <f t="shared" si="0"/>
        <v>5550</v>
      </c>
    </row>
    <row r="27" spans="1:9">
      <c r="A27" s="264">
        <v>4</v>
      </c>
      <c r="B27" s="263" t="s">
        <v>674</v>
      </c>
      <c r="C27" s="273">
        <f>SUM(C28:C31)</f>
        <v>41</v>
      </c>
      <c r="D27" s="261">
        <v>6035</v>
      </c>
      <c r="E27" s="261">
        <v>0</v>
      </c>
      <c r="F27" s="261">
        <f t="shared" si="1"/>
        <v>6035</v>
      </c>
      <c r="G27" s="273">
        <v>46</v>
      </c>
      <c r="H27" s="261">
        <v>5259</v>
      </c>
      <c r="I27" s="261">
        <f t="shared" si="0"/>
        <v>11294</v>
      </c>
    </row>
    <row r="28" spans="1:9">
      <c r="A28" s="271"/>
      <c r="B28" s="272" t="s">
        <v>894</v>
      </c>
      <c r="C28" s="269">
        <v>6</v>
      </c>
      <c r="D28" s="268">
        <v>844</v>
      </c>
      <c r="E28" s="268">
        <v>0</v>
      </c>
      <c r="F28" s="268">
        <f t="shared" si="1"/>
        <v>844</v>
      </c>
      <c r="G28" s="269">
        <v>12</v>
      </c>
      <c r="H28" s="268">
        <v>1372</v>
      </c>
      <c r="I28" s="268">
        <f t="shared" si="0"/>
        <v>2216</v>
      </c>
    </row>
    <row r="29" spans="1:9">
      <c r="A29" s="271"/>
      <c r="B29" s="270" t="s">
        <v>893</v>
      </c>
      <c r="C29" s="269">
        <v>12</v>
      </c>
      <c r="D29" s="268">
        <v>1780</v>
      </c>
      <c r="E29" s="268">
        <v>0</v>
      </c>
      <c r="F29" s="268">
        <f t="shared" si="1"/>
        <v>1780</v>
      </c>
      <c r="G29" s="269">
        <v>10</v>
      </c>
      <c r="H29" s="268">
        <v>1143</v>
      </c>
      <c r="I29" s="268">
        <f t="shared" si="0"/>
        <v>2923</v>
      </c>
    </row>
    <row r="30" spans="1:9">
      <c r="A30" s="271"/>
      <c r="B30" s="270" t="s">
        <v>892</v>
      </c>
      <c r="C30" s="269">
        <v>13</v>
      </c>
      <c r="D30" s="268">
        <v>1928</v>
      </c>
      <c r="E30" s="268">
        <v>0</v>
      </c>
      <c r="F30" s="268">
        <f t="shared" si="1"/>
        <v>1928</v>
      </c>
      <c r="G30" s="269">
        <v>13</v>
      </c>
      <c r="H30" s="268">
        <v>1486</v>
      </c>
      <c r="I30" s="268">
        <f t="shared" si="0"/>
        <v>3414</v>
      </c>
    </row>
    <row r="31" spans="1:9">
      <c r="A31" s="61"/>
      <c r="B31" s="267" t="s">
        <v>891</v>
      </c>
      <c r="C31" s="269">
        <v>10</v>
      </c>
      <c r="D31" s="268">
        <v>1483</v>
      </c>
      <c r="E31" s="268">
        <v>0</v>
      </c>
      <c r="F31" s="268">
        <f t="shared" si="1"/>
        <v>1483</v>
      </c>
      <c r="G31" s="269">
        <v>11</v>
      </c>
      <c r="H31" s="268">
        <v>1258</v>
      </c>
      <c r="I31" s="268">
        <f t="shared" si="0"/>
        <v>2741</v>
      </c>
    </row>
    <row r="32" spans="1:9">
      <c r="A32" s="264">
        <v>5</v>
      </c>
      <c r="B32" s="263" t="s">
        <v>690</v>
      </c>
      <c r="C32" s="273">
        <f>SUM(C33:C36)</f>
        <v>87</v>
      </c>
      <c r="D32" s="261">
        <v>12726</v>
      </c>
      <c r="E32" s="261">
        <v>0</v>
      </c>
      <c r="F32" s="261">
        <f t="shared" si="1"/>
        <v>12726</v>
      </c>
      <c r="G32" s="273">
        <v>83</v>
      </c>
      <c r="H32" s="261">
        <v>9489</v>
      </c>
      <c r="I32" s="261">
        <f t="shared" si="0"/>
        <v>22215</v>
      </c>
    </row>
    <row r="33" spans="1:9">
      <c r="A33" s="271"/>
      <c r="B33" s="272" t="s">
        <v>894</v>
      </c>
      <c r="C33" s="269">
        <v>23</v>
      </c>
      <c r="D33" s="268">
        <v>3233</v>
      </c>
      <c r="E33" s="268">
        <v>0</v>
      </c>
      <c r="F33" s="268">
        <f t="shared" si="1"/>
        <v>3233</v>
      </c>
      <c r="G33" s="269">
        <v>21</v>
      </c>
      <c r="H33" s="268">
        <v>2400</v>
      </c>
      <c r="I33" s="268">
        <f t="shared" si="0"/>
        <v>5633</v>
      </c>
    </row>
    <row r="34" spans="1:9">
      <c r="A34" s="271"/>
      <c r="B34" s="270" t="s">
        <v>893</v>
      </c>
      <c r="C34" s="269">
        <v>21</v>
      </c>
      <c r="D34" s="268">
        <v>3115</v>
      </c>
      <c r="E34" s="268">
        <v>0</v>
      </c>
      <c r="F34" s="268">
        <f t="shared" si="1"/>
        <v>3115</v>
      </c>
      <c r="G34" s="269">
        <v>23</v>
      </c>
      <c r="H34" s="268">
        <v>2630</v>
      </c>
      <c r="I34" s="268">
        <f t="shared" si="0"/>
        <v>5745</v>
      </c>
    </row>
    <row r="35" spans="1:9">
      <c r="A35" s="271"/>
      <c r="B35" s="270" t="s">
        <v>892</v>
      </c>
      <c r="C35" s="269">
        <v>21</v>
      </c>
      <c r="D35" s="268">
        <v>3115</v>
      </c>
      <c r="E35" s="268">
        <v>0</v>
      </c>
      <c r="F35" s="268">
        <f t="shared" si="1"/>
        <v>3115</v>
      </c>
      <c r="G35" s="269">
        <v>18</v>
      </c>
      <c r="H35" s="268">
        <v>2058</v>
      </c>
      <c r="I35" s="268">
        <f t="shared" si="0"/>
        <v>5173</v>
      </c>
    </row>
    <row r="36" spans="1:9">
      <c r="A36" s="61"/>
      <c r="B36" s="267" t="s">
        <v>891</v>
      </c>
      <c r="C36" s="269">
        <v>22</v>
      </c>
      <c r="D36" s="268">
        <v>3263</v>
      </c>
      <c r="E36" s="268">
        <v>0</v>
      </c>
      <c r="F36" s="268">
        <f t="shared" si="1"/>
        <v>3263</v>
      </c>
      <c r="G36" s="269">
        <v>21</v>
      </c>
      <c r="H36" s="268">
        <v>2401</v>
      </c>
      <c r="I36" s="268">
        <f t="shared" si="0"/>
        <v>5664</v>
      </c>
    </row>
    <row r="37" spans="1:9" ht="26.25">
      <c r="A37" s="264">
        <v>6</v>
      </c>
      <c r="B37" s="274" t="s">
        <v>675</v>
      </c>
      <c r="C37" s="273">
        <f>SUM(C38:C41)</f>
        <v>163</v>
      </c>
      <c r="D37" s="261">
        <v>23829</v>
      </c>
      <c r="E37" s="261">
        <v>0</v>
      </c>
      <c r="F37" s="261">
        <f t="shared" si="1"/>
        <v>23829</v>
      </c>
      <c r="G37" s="273">
        <v>160</v>
      </c>
      <c r="H37" s="261">
        <v>18293</v>
      </c>
      <c r="I37" s="261">
        <f t="shared" si="0"/>
        <v>42122</v>
      </c>
    </row>
    <row r="38" spans="1:9">
      <c r="A38" s="271"/>
      <c r="B38" s="272" t="s">
        <v>894</v>
      </c>
      <c r="C38" s="269">
        <v>45</v>
      </c>
      <c r="D38" s="268">
        <v>6327</v>
      </c>
      <c r="E38" s="268">
        <v>0</v>
      </c>
      <c r="F38" s="268">
        <f t="shared" si="1"/>
        <v>6327</v>
      </c>
      <c r="G38" s="269">
        <v>41</v>
      </c>
      <c r="H38" s="268">
        <v>4688</v>
      </c>
      <c r="I38" s="268">
        <f t="shared" si="0"/>
        <v>11015</v>
      </c>
    </row>
    <row r="39" spans="1:9">
      <c r="A39" s="271"/>
      <c r="B39" s="270" t="s">
        <v>893</v>
      </c>
      <c r="C39" s="269">
        <v>29</v>
      </c>
      <c r="D39" s="268">
        <v>4301</v>
      </c>
      <c r="E39" s="268">
        <v>0</v>
      </c>
      <c r="F39" s="268">
        <f t="shared" si="1"/>
        <v>4301</v>
      </c>
      <c r="G39" s="269">
        <v>43</v>
      </c>
      <c r="H39" s="268">
        <v>4916</v>
      </c>
      <c r="I39" s="268">
        <f t="shared" si="0"/>
        <v>9217</v>
      </c>
    </row>
    <row r="40" spans="1:9">
      <c r="A40" s="271"/>
      <c r="B40" s="270" t="s">
        <v>892</v>
      </c>
      <c r="C40" s="269">
        <v>49</v>
      </c>
      <c r="D40" s="268">
        <v>7268</v>
      </c>
      <c r="E40" s="268">
        <v>0</v>
      </c>
      <c r="F40" s="268">
        <f t="shared" si="1"/>
        <v>7268</v>
      </c>
      <c r="G40" s="269">
        <v>28</v>
      </c>
      <c r="H40" s="268">
        <v>3201</v>
      </c>
      <c r="I40" s="268">
        <f t="shared" si="0"/>
        <v>10469</v>
      </c>
    </row>
    <row r="41" spans="1:9">
      <c r="A41" s="61"/>
      <c r="B41" s="267" t="s">
        <v>891</v>
      </c>
      <c r="C41" s="269">
        <v>40</v>
      </c>
      <c r="D41" s="268">
        <v>5933</v>
      </c>
      <c r="E41" s="268">
        <v>0</v>
      </c>
      <c r="F41" s="268">
        <f t="shared" si="1"/>
        <v>5933</v>
      </c>
      <c r="G41" s="269">
        <v>48</v>
      </c>
      <c r="H41" s="268">
        <v>5488</v>
      </c>
      <c r="I41" s="268">
        <f t="shared" si="0"/>
        <v>11421</v>
      </c>
    </row>
    <row r="42" spans="1:9">
      <c r="A42" s="264">
        <v>7</v>
      </c>
      <c r="B42" s="263" t="s">
        <v>676</v>
      </c>
      <c r="C42" s="273">
        <f>SUM(C43:C46)</f>
        <v>94</v>
      </c>
      <c r="D42" s="261">
        <v>13772</v>
      </c>
      <c r="E42" s="261">
        <v>0</v>
      </c>
      <c r="F42" s="261">
        <f t="shared" si="1"/>
        <v>13772</v>
      </c>
      <c r="G42" s="273">
        <v>95</v>
      </c>
      <c r="H42" s="261">
        <v>10861</v>
      </c>
      <c r="I42" s="261">
        <f t="shared" si="0"/>
        <v>24633</v>
      </c>
    </row>
    <row r="43" spans="1:9">
      <c r="A43" s="271"/>
      <c r="B43" s="272" t="s">
        <v>894</v>
      </c>
      <c r="C43" s="269">
        <v>22</v>
      </c>
      <c r="D43" s="268">
        <v>3093</v>
      </c>
      <c r="E43" s="268">
        <v>0</v>
      </c>
      <c r="F43" s="268">
        <f t="shared" si="1"/>
        <v>3093</v>
      </c>
      <c r="G43" s="269">
        <v>21</v>
      </c>
      <c r="H43" s="268">
        <v>2400</v>
      </c>
      <c r="I43" s="268">
        <f t="shared" ref="I43:I74" si="2">F43+H43</f>
        <v>5493</v>
      </c>
    </row>
    <row r="44" spans="1:9">
      <c r="A44" s="271"/>
      <c r="B44" s="270" t="s">
        <v>893</v>
      </c>
      <c r="C44" s="269">
        <v>22</v>
      </c>
      <c r="D44" s="268">
        <v>3263</v>
      </c>
      <c r="E44" s="268">
        <v>0</v>
      </c>
      <c r="F44" s="268">
        <f t="shared" ref="F44:F75" si="3">D44+E44</f>
        <v>3263</v>
      </c>
      <c r="G44" s="269">
        <v>23</v>
      </c>
      <c r="H44" s="268">
        <v>2630</v>
      </c>
      <c r="I44" s="268">
        <f t="shared" si="2"/>
        <v>5893</v>
      </c>
    </row>
    <row r="45" spans="1:9">
      <c r="A45" s="271"/>
      <c r="B45" s="270" t="s">
        <v>892</v>
      </c>
      <c r="C45" s="269">
        <v>28</v>
      </c>
      <c r="D45" s="268">
        <v>4153</v>
      </c>
      <c r="E45" s="268">
        <v>0</v>
      </c>
      <c r="F45" s="268">
        <f t="shared" si="3"/>
        <v>4153</v>
      </c>
      <c r="G45" s="269">
        <v>25</v>
      </c>
      <c r="H45" s="268">
        <v>2858</v>
      </c>
      <c r="I45" s="268">
        <f t="shared" si="2"/>
        <v>7011</v>
      </c>
    </row>
    <row r="46" spans="1:9">
      <c r="A46" s="61"/>
      <c r="B46" s="267" t="s">
        <v>891</v>
      </c>
      <c r="C46" s="269">
        <v>22</v>
      </c>
      <c r="D46" s="268">
        <v>3263</v>
      </c>
      <c r="E46" s="268">
        <v>0</v>
      </c>
      <c r="F46" s="268">
        <f t="shared" si="3"/>
        <v>3263</v>
      </c>
      <c r="G46" s="269">
        <v>26</v>
      </c>
      <c r="H46" s="268">
        <v>2973</v>
      </c>
      <c r="I46" s="268">
        <f t="shared" si="2"/>
        <v>6236</v>
      </c>
    </row>
    <row r="47" spans="1:9">
      <c r="A47" s="264">
        <v>8</v>
      </c>
      <c r="B47" s="263" t="s">
        <v>677</v>
      </c>
      <c r="C47" s="273">
        <f>SUM(C48:C51)</f>
        <v>80</v>
      </c>
      <c r="D47" s="261">
        <v>11742</v>
      </c>
      <c r="E47" s="261">
        <v>0</v>
      </c>
      <c r="F47" s="261">
        <f t="shared" si="3"/>
        <v>11742</v>
      </c>
      <c r="G47" s="273">
        <v>91</v>
      </c>
      <c r="H47" s="261">
        <v>10404</v>
      </c>
      <c r="I47" s="261">
        <f t="shared" si="2"/>
        <v>22146</v>
      </c>
    </row>
    <row r="48" spans="1:9">
      <c r="A48" s="271"/>
      <c r="B48" s="272" t="s">
        <v>894</v>
      </c>
      <c r="C48" s="269">
        <v>16</v>
      </c>
      <c r="D48" s="268">
        <v>2250</v>
      </c>
      <c r="E48" s="268">
        <v>0</v>
      </c>
      <c r="F48" s="268">
        <f t="shared" si="3"/>
        <v>2250</v>
      </c>
      <c r="G48" s="269">
        <v>29</v>
      </c>
      <c r="H48" s="268">
        <v>3316</v>
      </c>
      <c r="I48" s="268">
        <f t="shared" si="2"/>
        <v>5566</v>
      </c>
    </row>
    <row r="49" spans="1:9">
      <c r="A49" s="271"/>
      <c r="B49" s="270" t="s">
        <v>893</v>
      </c>
      <c r="C49" s="269">
        <v>23</v>
      </c>
      <c r="D49" s="268">
        <v>3411</v>
      </c>
      <c r="E49" s="268">
        <v>0</v>
      </c>
      <c r="F49" s="268">
        <f t="shared" si="3"/>
        <v>3411</v>
      </c>
      <c r="G49" s="269">
        <v>18</v>
      </c>
      <c r="H49" s="268">
        <v>2058</v>
      </c>
      <c r="I49" s="268">
        <f t="shared" si="2"/>
        <v>5469</v>
      </c>
    </row>
    <row r="50" spans="1:9">
      <c r="A50" s="271"/>
      <c r="B50" s="270" t="s">
        <v>892</v>
      </c>
      <c r="C50" s="269">
        <v>23</v>
      </c>
      <c r="D50" s="268">
        <v>3411</v>
      </c>
      <c r="E50" s="268">
        <v>0</v>
      </c>
      <c r="F50" s="268">
        <f t="shared" si="3"/>
        <v>3411</v>
      </c>
      <c r="G50" s="269">
        <v>22</v>
      </c>
      <c r="H50" s="268">
        <v>2515</v>
      </c>
      <c r="I50" s="268">
        <f t="shared" si="2"/>
        <v>5926</v>
      </c>
    </row>
    <row r="51" spans="1:9">
      <c r="A51" s="61"/>
      <c r="B51" s="267" t="s">
        <v>891</v>
      </c>
      <c r="C51" s="269">
        <v>18</v>
      </c>
      <c r="D51" s="268">
        <v>2670</v>
      </c>
      <c r="E51" s="268">
        <v>0</v>
      </c>
      <c r="F51" s="268">
        <f t="shared" si="3"/>
        <v>2670</v>
      </c>
      <c r="G51" s="269">
        <v>22</v>
      </c>
      <c r="H51" s="268">
        <v>2515</v>
      </c>
      <c r="I51" s="268">
        <f t="shared" si="2"/>
        <v>5185</v>
      </c>
    </row>
    <row r="52" spans="1:9">
      <c r="A52" s="264">
        <v>9</v>
      </c>
      <c r="B52" s="263" t="s">
        <v>678</v>
      </c>
      <c r="C52" s="273">
        <f>SUM(C53:C56)</f>
        <v>66</v>
      </c>
      <c r="D52" s="261">
        <v>9658</v>
      </c>
      <c r="E52" s="261">
        <v>0</v>
      </c>
      <c r="F52" s="261">
        <f t="shared" si="3"/>
        <v>9658</v>
      </c>
      <c r="G52" s="273">
        <v>64</v>
      </c>
      <c r="H52" s="261">
        <v>7317</v>
      </c>
      <c r="I52" s="261">
        <f t="shared" si="2"/>
        <v>16975</v>
      </c>
    </row>
    <row r="53" spans="1:9">
      <c r="A53" s="271"/>
      <c r="B53" s="272" t="s">
        <v>894</v>
      </c>
      <c r="C53" s="269">
        <v>17</v>
      </c>
      <c r="D53" s="268">
        <v>2391</v>
      </c>
      <c r="E53" s="268">
        <v>0</v>
      </c>
      <c r="F53" s="268">
        <f t="shared" si="3"/>
        <v>2391</v>
      </c>
      <c r="G53" s="269">
        <v>16</v>
      </c>
      <c r="H53" s="268">
        <v>1829</v>
      </c>
      <c r="I53" s="268">
        <f t="shared" si="2"/>
        <v>4220</v>
      </c>
    </row>
    <row r="54" spans="1:9">
      <c r="A54" s="271"/>
      <c r="B54" s="270" t="s">
        <v>893</v>
      </c>
      <c r="C54" s="269">
        <v>17</v>
      </c>
      <c r="D54" s="268">
        <v>2521</v>
      </c>
      <c r="E54" s="268">
        <v>0</v>
      </c>
      <c r="F54" s="268">
        <f t="shared" si="3"/>
        <v>2521</v>
      </c>
      <c r="G54" s="269">
        <v>18</v>
      </c>
      <c r="H54" s="268">
        <v>2058</v>
      </c>
      <c r="I54" s="268">
        <f t="shared" si="2"/>
        <v>4579</v>
      </c>
    </row>
    <row r="55" spans="1:9">
      <c r="A55" s="271"/>
      <c r="B55" s="270" t="s">
        <v>892</v>
      </c>
      <c r="C55" s="269">
        <v>17</v>
      </c>
      <c r="D55" s="268">
        <v>2521</v>
      </c>
      <c r="E55" s="268">
        <v>0</v>
      </c>
      <c r="F55" s="268">
        <f t="shared" si="3"/>
        <v>2521</v>
      </c>
      <c r="G55" s="269">
        <v>16</v>
      </c>
      <c r="H55" s="268">
        <v>1829</v>
      </c>
      <c r="I55" s="268">
        <f t="shared" si="2"/>
        <v>4350</v>
      </c>
    </row>
    <row r="56" spans="1:9">
      <c r="A56" s="61"/>
      <c r="B56" s="267" t="s">
        <v>891</v>
      </c>
      <c r="C56" s="269">
        <v>15</v>
      </c>
      <c r="D56" s="268">
        <v>2225</v>
      </c>
      <c r="E56" s="268">
        <v>0</v>
      </c>
      <c r="F56" s="268">
        <f t="shared" si="3"/>
        <v>2225</v>
      </c>
      <c r="G56" s="269">
        <v>14</v>
      </c>
      <c r="H56" s="268">
        <v>1601</v>
      </c>
      <c r="I56" s="268">
        <f t="shared" si="2"/>
        <v>3826</v>
      </c>
    </row>
    <row r="57" spans="1:9">
      <c r="A57" s="264">
        <v>10</v>
      </c>
      <c r="B57" s="263" t="s">
        <v>679</v>
      </c>
      <c r="C57" s="273">
        <f>SUM(C58:C61)</f>
        <v>69</v>
      </c>
      <c r="D57" s="261">
        <v>10118</v>
      </c>
      <c r="E57" s="261">
        <v>0</v>
      </c>
      <c r="F57" s="261">
        <f t="shared" si="3"/>
        <v>10118</v>
      </c>
      <c r="G57" s="273">
        <v>78</v>
      </c>
      <c r="H57" s="261">
        <v>8918</v>
      </c>
      <c r="I57" s="261">
        <f t="shared" si="2"/>
        <v>19036</v>
      </c>
    </row>
    <row r="58" spans="1:9">
      <c r="A58" s="271"/>
      <c r="B58" s="272" t="s">
        <v>894</v>
      </c>
      <c r="C58" s="269">
        <v>15</v>
      </c>
      <c r="D58" s="268">
        <v>2109</v>
      </c>
      <c r="E58" s="268">
        <v>0</v>
      </c>
      <c r="F58" s="268">
        <f t="shared" si="3"/>
        <v>2109</v>
      </c>
      <c r="G58" s="269">
        <v>22</v>
      </c>
      <c r="H58" s="268">
        <v>2515</v>
      </c>
      <c r="I58" s="268">
        <f t="shared" si="2"/>
        <v>4624</v>
      </c>
    </row>
    <row r="59" spans="1:9">
      <c r="A59" s="271"/>
      <c r="B59" s="270" t="s">
        <v>893</v>
      </c>
      <c r="C59" s="269">
        <v>19</v>
      </c>
      <c r="D59" s="268">
        <v>2818</v>
      </c>
      <c r="E59" s="268">
        <v>0</v>
      </c>
      <c r="F59" s="268">
        <f t="shared" si="3"/>
        <v>2818</v>
      </c>
      <c r="G59" s="269">
        <v>17</v>
      </c>
      <c r="H59" s="268">
        <v>1944</v>
      </c>
      <c r="I59" s="268">
        <f t="shared" si="2"/>
        <v>4762</v>
      </c>
    </row>
    <row r="60" spans="1:9">
      <c r="A60" s="271"/>
      <c r="B60" s="270" t="s">
        <v>892</v>
      </c>
      <c r="C60" s="269">
        <v>18</v>
      </c>
      <c r="D60" s="268">
        <v>2670</v>
      </c>
      <c r="E60" s="268">
        <v>0</v>
      </c>
      <c r="F60" s="268">
        <f t="shared" si="3"/>
        <v>2670</v>
      </c>
      <c r="G60" s="269">
        <v>20</v>
      </c>
      <c r="H60" s="268">
        <v>2287</v>
      </c>
      <c r="I60" s="268">
        <f t="shared" si="2"/>
        <v>4957</v>
      </c>
    </row>
    <row r="61" spans="1:9">
      <c r="A61" s="61"/>
      <c r="B61" s="267" t="s">
        <v>891</v>
      </c>
      <c r="C61" s="269">
        <v>17</v>
      </c>
      <c r="D61" s="268">
        <v>2521</v>
      </c>
      <c r="E61" s="268">
        <v>0</v>
      </c>
      <c r="F61" s="268">
        <f t="shared" si="3"/>
        <v>2521</v>
      </c>
      <c r="G61" s="269">
        <v>19</v>
      </c>
      <c r="H61" s="268">
        <v>2172</v>
      </c>
      <c r="I61" s="268">
        <f t="shared" si="2"/>
        <v>4693</v>
      </c>
    </row>
    <row r="62" spans="1:9">
      <c r="A62" s="264">
        <v>11</v>
      </c>
      <c r="B62" s="263" t="s">
        <v>680</v>
      </c>
      <c r="C62" s="273">
        <f>SUM(C63:C66)</f>
        <v>42</v>
      </c>
      <c r="D62" s="261">
        <v>6114</v>
      </c>
      <c r="E62" s="261">
        <v>0</v>
      </c>
      <c r="F62" s="261">
        <f t="shared" si="3"/>
        <v>6114</v>
      </c>
      <c r="G62" s="273">
        <v>46</v>
      </c>
      <c r="H62" s="261">
        <v>5259</v>
      </c>
      <c r="I62" s="261">
        <f t="shared" si="2"/>
        <v>11373</v>
      </c>
    </row>
    <row r="63" spans="1:9">
      <c r="A63" s="271"/>
      <c r="B63" s="272" t="s">
        <v>894</v>
      </c>
      <c r="C63" s="269">
        <v>15</v>
      </c>
      <c r="D63" s="268">
        <v>2109</v>
      </c>
      <c r="E63" s="268">
        <v>0</v>
      </c>
      <c r="F63" s="268">
        <f t="shared" si="3"/>
        <v>2109</v>
      </c>
      <c r="G63" s="269">
        <v>9</v>
      </c>
      <c r="H63" s="268">
        <v>1028</v>
      </c>
      <c r="I63" s="268">
        <f t="shared" si="2"/>
        <v>3137</v>
      </c>
    </row>
    <row r="64" spans="1:9">
      <c r="A64" s="271"/>
      <c r="B64" s="270" t="s">
        <v>893</v>
      </c>
      <c r="C64" s="269">
        <v>8</v>
      </c>
      <c r="D64" s="268">
        <v>1187</v>
      </c>
      <c r="E64" s="268">
        <v>0</v>
      </c>
      <c r="F64" s="268">
        <f t="shared" si="3"/>
        <v>1187</v>
      </c>
      <c r="G64" s="269">
        <v>12</v>
      </c>
      <c r="H64" s="268">
        <v>1372</v>
      </c>
      <c r="I64" s="268">
        <f t="shared" si="2"/>
        <v>2559</v>
      </c>
    </row>
    <row r="65" spans="1:9">
      <c r="A65" s="271"/>
      <c r="B65" s="270" t="s">
        <v>892</v>
      </c>
      <c r="C65" s="269">
        <v>12</v>
      </c>
      <c r="D65" s="268">
        <v>1780</v>
      </c>
      <c r="E65" s="268">
        <v>0</v>
      </c>
      <c r="F65" s="268">
        <f t="shared" si="3"/>
        <v>1780</v>
      </c>
      <c r="G65" s="269">
        <v>11</v>
      </c>
      <c r="H65" s="268">
        <v>1258</v>
      </c>
      <c r="I65" s="268">
        <f t="shared" si="2"/>
        <v>3038</v>
      </c>
    </row>
    <row r="66" spans="1:9">
      <c r="A66" s="61"/>
      <c r="B66" s="267" t="s">
        <v>891</v>
      </c>
      <c r="C66" s="269">
        <v>7</v>
      </c>
      <c r="D66" s="268">
        <v>1038</v>
      </c>
      <c r="E66" s="268">
        <v>0</v>
      </c>
      <c r="F66" s="268">
        <f t="shared" si="3"/>
        <v>1038</v>
      </c>
      <c r="G66" s="269">
        <v>14</v>
      </c>
      <c r="H66" s="268">
        <v>1601</v>
      </c>
      <c r="I66" s="268">
        <f t="shared" si="2"/>
        <v>2639</v>
      </c>
    </row>
    <row r="67" spans="1:9">
      <c r="A67" s="264">
        <v>12</v>
      </c>
      <c r="B67" s="263" t="s">
        <v>681</v>
      </c>
      <c r="C67" s="273">
        <f>SUM(C68:C71)</f>
        <v>80</v>
      </c>
      <c r="D67" s="261">
        <v>11711</v>
      </c>
      <c r="E67" s="261">
        <v>0</v>
      </c>
      <c r="F67" s="261">
        <f t="shared" si="3"/>
        <v>11711</v>
      </c>
      <c r="G67" s="273">
        <v>74</v>
      </c>
      <c r="H67" s="261">
        <v>8460</v>
      </c>
      <c r="I67" s="261">
        <f t="shared" si="2"/>
        <v>20171</v>
      </c>
    </row>
    <row r="68" spans="1:9">
      <c r="A68" s="271"/>
      <c r="B68" s="272" t="s">
        <v>894</v>
      </c>
      <c r="C68" s="269">
        <v>20</v>
      </c>
      <c r="D68" s="268">
        <v>2813</v>
      </c>
      <c r="E68" s="268">
        <v>0</v>
      </c>
      <c r="F68" s="268">
        <f t="shared" si="3"/>
        <v>2813</v>
      </c>
      <c r="G68" s="269">
        <v>17</v>
      </c>
      <c r="H68" s="268">
        <v>1943</v>
      </c>
      <c r="I68" s="268">
        <f t="shared" si="2"/>
        <v>4756</v>
      </c>
    </row>
    <row r="69" spans="1:9">
      <c r="A69" s="271"/>
      <c r="B69" s="270" t="s">
        <v>893</v>
      </c>
      <c r="C69" s="269">
        <v>20</v>
      </c>
      <c r="D69" s="268">
        <v>2966</v>
      </c>
      <c r="E69" s="268">
        <v>0</v>
      </c>
      <c r="F69" s="268">
        <f t="shared" si="3"/>
        <v>2966</v>
      </c>
      <c r="G69" s="269">
        <v>18</v>
      </c>
      <c r="H69" s="268">
        <v>2058</v>
      </c>
      <c r="I69" s="268">
        <f t="shared" si="2"/>
        <v>5024</v>
      </c>
    </row>
    <row r="70" spans="1:9">
      <c r="A70" s="271"/>
      <c r="B70" s="270" t="s">
        <v>892</v>
      </c>
      <c r="C70" s="269">
        <v>20</v>
      </c>
      <c r="D70" s="268">
        <v>2966</v>
      </c>
      <c r="E70" s="268">
        <v>0</v>
      </c>
      <c r="F70" s="268">
        <f t="shared" si="3"/>
        <v>2966</v>
      </c>
      <c r="G70" s="269">
        <v>19</v>
      </c>
      <c r="H70" s="268">
        <v>2172</v>
      </c>
      <c r="I70" s="268">
        <f t="shared" si="2"/>
        <v>5138</v>
      </c>
    </row>
    <row r="71" spans="1:9">
      <c r="A71" s="61"/>
      <c r="B71" s="267" t="s">
        <v>891</v>
      </c>
      <c r="C71" s="269">
        <v>20</v>
      </c>
      <c r="D71" s="268">
        <v>2966</v>
      </c>
      <c r="E71" s="268">
        <v>0</v>
      </c>
      <c r="F71" s="268">
        <f t="shared" si="3"/>
        <v>2966</v>
      </c>
      <c r="G71" s="269">
        <v>20</v>
      </c>
      <c r="H71" s="268">
        <v>2287</v>
      </c>
      <c r="I71" s="268">
        <f t="shared" si="2"/>
        <v>5253</v>
      </c>
    </row>
    <row r="72" spans="1:9">
      <c r="A72" s="264">
        <v>13</v>
      </c>
      <c r="B72" s="263" t="s">
        <v>682</v>
      </c>
      <c r="C72" s="273">
        <f>SUM(C73:C76)</f>
        <v>340</v>
      </c>
      <c r="D72" s="261">
        <v>49811</v>
      </c>
      <c r="E72" s="261">
        <v>0</v>
      </c>
      <c r="F72" s="261">
        <f t="shared" si="3"/>
        <v>49811</v>
      </c>
      <c r="G72" s="273">
        <v>320</v>
      </c>
      <c r="H72" s="261">
        <v>36586</v>
      </c>
      <c r="I72" s="261">
        <f t="shared" si="2"/>
        <v>86397</v>
      </c>
    </row>
    <row r="73" spans="1:9">
      <c r="A73" s="271"/>
      <c r="B73" s="272" t="s">
        <v>894</v>
      </c>
      <c r="C73" s="269">
        <v>80</v>
      </c>
      <c r="D73" s="268">
        <v>11248</v>
      </c>
      <c r="E73" s="268">
        <v>0</v>
      </c>
      <c r="F73" s="268">
        <f t="shared" si="3"/>
        <v>11248</v>
      </c>
      <c r="G73" s="269">
        <v>77</v>
      </c>
      <c r="H73" s="268">
        <v>8803</v>
      </c>
      <c r="I73" s="268">
        <f t="shared" si="2"/>
        <v>20051</v>
      </c>
    </row>
    <row r="74" spans="1:9">
      <c r="A74" s="271"/>
      <c r="B74" s="270" t="s">
        <v>893</v>
      </c>
      <c r="C74" s="269">
        <v>89</v>
      </c>
      <c r="D74" s="268">
        <v>13200</v>
      </c>
      <c r="E74" s="268">
        <v>0</v>
      </c>
      <c r="F74" s="268">
        <f t="shared" si="3"/>
        <v>13200</v>
      </c>
      <c r="G74" s="269">
        <v>78</v>
      </c>
      <c r="H74" s="268">
        <v>8918</v>
      </c>
      <c r="I74" s="268">
        <f t="shared" si="2"/>
        <v>22118</v>
      </c>
    </row>
    <row r="75" spans="1:9">
      <c r="A75" s="271"/>
      <c r="B75" s="270" t="s">
        <v>892</v>
      </c>
      <c r="C75" s="269">
        <v>84</v>
      </c>
      <c r="D75" s="268">
        <v>12459</v>
      </c>
      <c r="E75" s="268">
        <v>0</v>
      </c>
      <c r="F75" s="268">
        <f t="shared" si="3"/>
        <v>12459</v>
      </c>
      <c r="G75" s="269">
        <v>84</v>
      </c>
      <c r="H75" s="268">
        <v>9604</v>
      </c>
      <c r="I75" s="268">
        <f t="shared" ref="I75:I106" si="4">F75+H75</f>
        <v>22063</v>
      </c>
    </row>
    <row r="76" spans="1:9">
      <c r="A76" s="61"/>
      <c r="B76" s="267" t="s">
        <v>891</v>
      </c>
      <c r="C76" s="269">
        <v>87</v>
      </c>
      <c r="D76" s="268">
        <v>12904</v>
      </c>
      <c r="E76" s="268">
        <v>0</v>
      </c>
      <c r="F76" s="268">
        <f t="shared" ref="F76:F107" si="5">D76+E76</f>
        <v>12904</v>
      </c>
      <c r="G76" s="269">
        <v>81</v>
      </c>
      <c r="H76" s="268">
        <v>9261</v>
      </c>
      <c r="I76" s="268">
        <f t="shared" si="4"/>
        <v>22165</v>
      </c>
    </row>
    <row r="77" spans="1:9">
      <c r="A77" s="264">
        <v>14</v>
      </c>
      <c r="B77" s="263" t="s">
        <v>683</v>
      </c>
      <c r="C77" s="273">
        <f>SUM(C78:C81)</f>
        <v>151</v>
      </c>
      <c r="D77" s="261">
        <v>22041</v>
      </c>
      <c r="E77" s="261">
        <v>0</v>
      </c>
      <c r="F77" s="261">
        <f t="shared" si="5"/>
        <v>22041</v>
      </c>
      <c r="G77" s="273">
        <v>158</v>
      </c>
      <c r="H77" s="261">
        <v>18064</v>
      </c>
      <c r="I77" s="261">
        <f t="shared" si="4"/>
        <v>40105</v>
      </c>
    </row>
    <row r="78" spans="1:9">
      <c r="A78" s="271"/>
      <c r="B78" s="272" t="s">
        <v>894</v>
      </c>
      <c r="C78" s="269">
        <v>46</v>
      </c>
      <c r="D78" s="268">
        <v>6468</v>
      </c>
      <c r="E78" s="268">
        <v>0</v>
      </c>
      <c r="F78" s="268">
        <f t="shared" si="5"/>
        <v>6468</v>
      </c>
      <c r="G78" s="269">
        <v>40</v>
      </c>
      <c r="H78" s="268">
        <v>4573</v>
      </c>
      <c r="I78" s="268">
        <f t="shared" si="4"/>
        <v>11041</v>
      </c>
    </row>
    <row r="79" spans="1:9">
      <c r="A79" s="271"/>
      <c r="B79" s="270" t="s">
        <v>893</v>
      </c>
      <c r="C79" s="269">
        <v>37</v>
      </c>
      <c r="D79" s="268">
        <v>5488</v>
      </c>
      <c r="E79" s="268">
        <v>0</v>
      </c>
      <c r="F79" s="268">
        <f t="shared" si="5"/>
        <v>5488</v>
      </c>
      <c r="G79" s="269">
        <v>39</v>
      </c>
      <c r="H79" s="268">
        <v>4459</v>
      </c>
      <c r="I79" s="268">
        <f t="shared" si="4"/>
        <v>9947</v>
      </c>
    </row>
    <row r="80" spans="1:9">
      <c r="A80" s="271"/>
      <c r="B80" s="270" t="s">
        <v>892</v>
      </c>
      <c r="C80" s="269">
        <v>39</v>
      </c>
      <c r="D80" s="268">
        <v>5784</v>
      </c>
      <c r="E80" s="268">
        <v>0</v>
      </c>
      <c r="F80" s="268">
        <f t="shared" si="5"/>
        <v>5784</v>
      </c>
      <c r="G80" s="269">
        <v>39</v>
      </c>
      <c r="H80" s="268">
        <v>4459</v>
      </c>
      <c r="I80" s="268">
        <f t="shared" si="4"/>
        <v>10243</v>
      </c>
    </row>
    <row r="81" spans="1:9">
      <c r="A81" s="61"/>
      <c r="B81" s="267" t="s">
        <v>891</v>
      </c>
      <c r="C81" s="269">
        <v>29</v>
      </c>
      <c r="D81" s="268">
        <v>4301</v>
      </c>
      <c r="E81" s="268">
        <v>0</v>
      </c>
      <c r="F81" s="268">
        <f t="shared" si="5"/>
        <v>4301</v>
      </c>
      <c r="G81" s="269">
        <v>40</v>
      </c>
      <c r="H81" s="268">
        <v>4573</v>
      </c>
      <c r="I81" s="268">
        <f t="shared" si="4"/>
        <v>8874</v>
      </c>
    </row>
    <row r="82" spans="1:9" ht="26.25">
      <c r="A82" s="264">
        <v>15</v>
      </c>
      <c r="B82" s="274" t="s">
        <v>684</v>
      </c>
      <c r="C82" s="273">
        <f>SUM(C83:C86)</f>
        <v>182</v>
      </c>
      <c r="D82" s="261">
        <v>26670</v>
      </c>
      <c r="E82" s="261">
        <v>0</v>
      </c>
      <c r="F82" s="261">
        <f t="shared" si="5"/>
        <v>26670</v>
      </c>
      <c r="G82" s="273">
        <v>154</v>
      </c>
      <c r="H82" s="261">
        <v>17607</v>
      </c>
      <c r="I82" s="261">
        <f t="shared" si="4"/>
        <v>44277</v>
      </c>
    </row>
    <row r="83" spans="1:9">
      <c r="A83" s="271"/>
      <c r="B83" s="272" t="s">
        <v>894</v>
      </c>
      <c r="C83" s="269">
        <v>42</v>
      </c>
      <c r="D83" s="268">
        <v>5906</v>
      </c>
      <c r="E83" s="268">
        <v>0</v>
      </c>
      <c r="F83" s="268">
        <f t="shared" si="5"/>
        <v>5906</v>
      </c>
      <c r="G83" s="269">
        <v>35</v>
      </c>
      <c r="H83" s="268">
        <v>4002</v>
      </c>
      <c r="I83" s="268">
        <f t="shared" si="4"/>
        <v>9908</v>
      </c>
    </row>
    <row r="84" spans="1:9">
      <c r="A84" s="271"/>
      <c r="B84" s="270" t="s">
        <v>893</v>
      </c>
      <c r="C84" s="269">
        <v>48</v>
      </c>
      <c r="D84" s="268">
        <v>7119</v>
      </c>
      <c r="E84" s="268">
        <v>0</v>
      </c>
      <c r="F84" s="268">
        <f t="shared" si="5"/>
        <v>7119</v>
      </c>
      <c r="G84" s="269">
        <v>34</v>
      </c>
      <c r="H84" s="268">
        <v>3887</v>
      </c>
      <c r="I84" s="268">
        <f t="shared" si="4"/>
        <v>11006</v>
      </c>
    </row>
    <row r="85" spans="1:9">
      <c r="A85" s="271"/>
      <c r="B85" s="270" t="s">
        <v>892</v>
      </c>
      <c r="C85" s="269">
        <v>38</v>
      </c>
      <c r="D85" s="268">
        <v>5636</v>
      </c>
      <c r="E85" s="268">
        <v>0</v>
      </c>
      <c r="F85" s="268">
        <f t="shared" si="5"/>
        <v>5636</v>
      </c>
      <c r="G85" s="269">
        <v>48</v>
      </c>
      <c r="H85" s="268">
        <v>5488</v>
      </c>
      <c r="I85" s="268">
        <f t="shared" si="4"/>
        <v>11124</v>
      </c>
    </row>
    <row r="86" spans="1:9">
      <c r="A86" s="61"/>
      <c r="B86" s="267" t="s">
        <v>891</v>
      </c>
      <c r="C86" s="269">
        <v>54</v>
      </c>
      <c r="D86" s="268">
        <v>8009</v>
      </c>
      <c r="E86" s="268">
        <v>0</v>
      </c>
      <c r="F86" s="268">
        <f t="shared" si="5"/>
        <v>8009</v>
      </c>
      <c r="G86" s="269">
        <v>37</v>
      </c>
      <c r="H86" s="268">
        <v>4230</v>
      </c>
      <c r="I86" s="268">
        <f t="shared" si="4"/>
        <v>12239</v>
      </c>
    </row>
    <row r="87" spans="1:9">
      <c r="A87" s="264">
        <v>16</v>
      </c>
      <c r="B87" s="263" t="s">
        <v>685</v>
      </c>
      <c r="C87" s="273">
        <f>SUM(C88:C91)</f>
        <v>269</v>
      </c>
      <c r="D87" s="261">
        <v>39296</v>
      </c>
      <c r="E87" s="261">
        <v>0</v>
      </c>
      <c r="F87" s="261">
        <f t="shared" si="5"/>
        <v>39296</v>
      </c>
      <c r="G87" s="273">
        <v>277</v>
      </c>
      <c r="H87" s="261">
        <v>31669</v>
      </c>
      <c r="I87" s="261">
        <f t="shared" si="4"/>
        <v>70965</v>
      </c>
    </row>
    <row r="88" spans="1:9">
      <c r="A88" s="271"/>
      <c r="B88" s="272" t="s">
        <v>894</v>
      </c>
      <c r="C88" s="269">
        <v>78</v>
      </c>
      <c r="D88" s="268">
        <v>10966</v>
      </c>
      <c r="E88" s="268">
        <v>0</v>
      </c>
      <c r="F88" s="268">
        <f t="shared" si="5"/>
        <v>10966</v>
      </c>
      <c r="G88" s="269">
        <v>72</v>
      </c>
      <c r="H88" s="268">
        <v>8231</v>
      </c>
      <c r="I88" s="268">
        <f t="shared" si="4"/>
        <v>19197</v>
      </c>
    </row>
    <row r="89" spans="1:9">
      <c r="A89" s="271"/>
      <c r="B89" s="270" t="s">
        <v>893</v>
      </c>
      <c r="C89" s="269">
        <v>58</v>
      </c>
      <c r="D89" s="268">
        <v>8603</v>
      </c>
      <c r="E89" s="268">
        <v>0</v>
      </c>
      <c r="F89" s="268">
        <f t="shared" si="5"/>
        <v>8603</v>
      </c>
      <c r="G89" s="269">
        <v>75</v>
      </c>
      <c r="H89" s="268">
        <v>8575</v>
      </c>
      <c r="I89" s="268">
        <f t="shared" si="4"/>
        <v>17178</v>
      </c>
    </row>
    <row r="90" spans="1:9">
      <c r="A90" s="271"/>
      <c r="B90" s="270" t="s">
        <v>892</v>
      </c>
      <c r="C90" s="269">
        <v>68</v>
      </c>
      <c r="D90" s="268">
        <v>10086</v>
      </c>
      <c r="E90" s="268">
        <v>0</v>
      </c>
      <c r="F90" s="268">
        <f t="shared" si="5"/>
        <v>10086</v>
      </c>
      <c r="G90" s="269">
        <v>61</v>
      </c>
      <c r="H90" s="268">
        <v>6974</v>
      </c>
      <c r="I90" s="268">
        <f t="shared" si="4"/>
        <v>17060</v>
      </c>
    </row>
    <row r="91" spans="1:9">
      <c r="A91" s="61"/>
      <c r="B91" s="267" t="s">
        <v>891</v>
      </c>
      <c r="C91" s="269">
        <v>65</v>
      </c>
      <c r="D91" s="268">
        <v>9641</v>
      </c>
      <c r="E91" s="268">
        <v>0</v>
      </c>
      <c r="F91" s="268">
        <f t="shared" si="5"/>
        <v>9641</v>
      </c>
      <c r="G91" s="269">
        <v>69</v>
      </c>
      <c r="H91" s="268">
        <v>7889</v>
      </c>
      <c r="I91" s="268">
        <f t="shared" si="4"/>
        <v>17530</v>
      </c>
    </row>
    <row r="92" spans="1:9">
      <c r="A92" s="264">
        <v>17</v>
      </c>
      <c r="B92" s="263" t="s">
        <v>686</v>
      </c>
      <c r="C92" s="273">
        <f>SUM(C93:C96)</f>
        <v>65</v>
      </c>
      <c r="D92" s="261">
        <v>9533</v>
      </c>
      <c r="E92" s="261">
        <v>0</v>
      </c>
      <c r="F92" s="261">
        <f t="shared" si="5"/>
        <v>9533</v>
      </c>
      <c r="G92" s="273">
        <v>60</v>
      </c>
      <c r="H92" s="261">
        <v>6860</v>
      </c>
      <c r="I92" s="261">
        <f t="shared" si="4"/>
        <v>16393</v>
      </c>
    </row>
    <row r="93" spans="1:9">
      <c r="A93" s="271"/>
      <c r="B93" s="272" t="s">
        <v>894</v>
      </c>
      <c r="C93" s="269">
        <v>14</v>
      </c>
      <c r="D93" s="268">
        <v>1969</v>
      </c>
      <c r="E93" s="268">
        <v>0</v>
      </c>
      <c r="F93" s="268">
        <f t="shared" si="5"/>
        <v>1969</v>
      </c>
      <c r="G93" s="269">
        <v>10</v>
      </c>
      <c r="H93" s="268">
        <v>1143</v>
      </c>
      <c r="I93" s="268">
        <f t="shared" si="4"/>
        <v>3112</v>
      </c>
    </row>
    <row r="94" spans="1:9">
      <c r="A94" s="271"/>
      <c r="B94" s="270" t="s">
        <v>893</v>
      </c>
      <c r="C94" s="269">
        <v>15</v>
      </c>
      <c r="D94" s="268">
        <v>2225</v>
      </c>
      <c r="E94" s="268">
        <v>0</v>
      </c>
      <c r="F94" s="268">
        <f t="shared" si="5"/>
        <v>2225</v>
      </c>
      <c r="G94" s="269">
        <v>13</v>
      </c>
      <c r="H94" s="268">
        <v>1486</v>
      </c>
      <c r="I94" s="268">
        <f t="shared" si="4"/>
        <v>3711</v>
      </c>
    </row>
    <row r="95" spans="1:9">
      <c r="A95" s="271"/>
      <c r="B95" s="270" t="s">
        <v>892</v>
      </c>
      <c r="C95" s="269">
        <v>23</v>
      </c>
      <c r="D95" s="268">
        <v>3411</v>
      </c>
      <c r="E95" s="268">
        <v>0</v>
      </c>
      <c r="F95" s="268">
        <f t="shared" si="5"/>
        <v>3411</v>
      </c>
      <c r="G95" s="269">
        <v>14</v>
      </c>
      <c r="H95" s="268">
        <v>1601</v>
      </c>
      <c r="I95" s="268">
        <f t="shared" si="4"/>
        <v>5012</v>
      </c>
    </row>
    <row r="96" spans="1:9">
      <c r="A96" s="61"/>
      <c r="B96" s="267" t="s">
        <v>891</v>
      </c>
      <c r="C96" s="269">
        <v>13</v>
      </c>
      <c r="D96" s="268">
        <v>1928</v>
      </c>
      <c r="E96" s="268">
        <v>0</v>
      </c>
      <c r="F96" s="268">
        <f t="shared" si="5"/>
        <v>1928</v>
      </c>
      <c r="G96" s="269">
        <v>23</v>
      </c>
      <c r="H96" s="268">
        <v>2630</v>
      </c>
      <c r="I96" s="268">
        <f t="shared" si="4"/>
        <v>4558</v>
      </c>
    </row>
    <row r="97" spans="1:9">
      <c r="A97" s="264">
        <v>18</v>
      </c>
      <c r="B97" s="263" t="s">
        <v>687</v>
      </c>
      <c r="C97" s="273">
        <f>SUM(C98:C101)</f>
        <v>38</v>
      </c>
      <c r="D97" s="261">
        <v>5613</v>
      </c>
      <c r="E97" s="261">
        <v>0</v>
      </c>
      <c r="F97" s="261">
        <f t="shared" si="5"/>
        <v>5613</v>
      </c>
      <c r="G97" s="273">
        <v>37</v>
      </c>
      <c r="H97" s="261">
        <v>4230</v>
      </c>
      <c r="I97" s="261">
        <f t="shared" si="4"/>
        <v>9843</v>
      </c>
    </row>
    <row r="98" spans="1:9">
      <c r="A98" s="271"/>
      <c r="B98" s="272" t="s">
        <v>894</v>
      </c>
      <c r="C98" s="269">
        <v>3</v>
      </c>
      <c r="D98" s="268">
        <v>422</v>
      </c>
      <c r="E98" s="268">
        <v>0</v>
      </c>
      <c r="F98" s="268">
        <f t="shared" si="5"/>
        <v>422</v>
      </c>
      <c r="G98" s="269">
        <v>7</v>
      </c>
      <c r="H98" s="268">
        <v>800</v>
      </c>
      <c r="I98" s="268">
        <f t="shared" si="4"/>
        <v>1222</v>
      </c>
    </row>
    <row r="99" spans="1:9">
      <c r="A99" s="271"/>
      <c r="B99" s="270" t="s">
        <v>893</v>
      </c>
      <c r="C99" s="269">
        <v>14</v>
      </c>
      <c r="D99" s="268">
        <v>2076</v>
      </c>
      <c r="E99" s="268">
        <v>0</v>
      </c>
      <c r="F99" s="268">
        <f t="shared" si="5"/>
        <v>2076</v>
      </c>
      <c r="G99" s="269">
        <v>4</v>
      </c>
      <c r="H99" s="268">
        <v>457</v>
      </c>
      <c r="I99" s="268">
        <f t="shared" si="4"/>
        <v>2533</v>
      </c>
    </row>
    <row r="100" spans="1:9">
      <c r="A100" s="271"/>
      <c r="B100" s="270" t="s">
        <v>892</v>
      </c>
      <c r="C100" s="269">
        <v>11</v>
      </c>
      <c r="D100" s="268">
        <v>1632</v>
      </c>
      <c r="E100" s="268">
        <v>0</v>
      </c>
      <c r="F100" s="268">
        <f t="shared" si="5"/>
        <v>1632</v>
      </c>
      <c r="G100" s="269">
        <v>15</v>
      </c>
      <c r="H100" s="268">
        <v>1715</v>
      </c>
      <c r="I100" s="268">
        <f t="shared" si="4"/>
        <v>3347</v>
      </c>
    </row>
    <row r="101" spans="1:9">
      <c r="A101" s="61"/>
      <c r="B101" s="267" t="s">
        <v>891</v>
      </c>
      <c r="C101" s="269">
        <v>10</v>
      </c>
      <c r="D101" s="268">
        <v>1483</v>
      </c>
      <c r="E101" s="268">
        <v>0</v>
      </c>
      <c r="F101" s="268">
        <f t="shared" si="5"/>
        <v>1483</v>
      </c>
      <c r="G101" s="269">
        <v>11</v>
      </c>
      <c r="H101" s="268">
        <v>1258</v>
      </c>
      <c r="I101" s="268">
        <f t="shared" si="4"/>
        <v>2741</v>
      </c>
    </row>
    <row r="102" spans="1:9">
      <c r="A102" s="264">
        <v>19</v>
      </c>
      <c r="B102" s="263" t="s">
        <v>688</v>
      </c>
      <c r="C102" s="273">
        <f>SUM(C103:C106)</f>
        <v>103</v>
      </c>
      <c r="D102" s="261">
        <v>15107</v>
      </c>
      <c r="E102" s="261">
        <v>0</v>
      </c>
      <c r="F102" s="261">
        <f t="shared" si="5"/>
        <v>15107</v>
      </c>
      <c r="G102" s="273">
        <v>99</v>
      </c>
      <c r="H102" s="261">
        <v>11319</v>
      </c>
      <c r="I102" s="261">
        <f t="shared" si="4"/>
        <v>26426</v>
      </c>
    </row>
    <row r="103" spans="1:9">
      <c r="A103" s="271"/>
      <c r="B103" s="272" t="s">
        <v>894</v>
      </c>
      <c r="C103" s="269">
        <v>22</v>
      </c>
      <c r="D103" s="268">
        <v>3093</v>
      </c>
      <c r="E103" s="268">
        <v>0</v>
      </c>
      <c r="F103" s="268">
        <f t="shared" si="5"/>
        <v>3093</v>
      </c>
      <c r="G103" s="269">
        <v>25</v>
      </c>
      <c r="H103" s="268">
        <v>2858</v>
      </c>
      <c r="I103" s="268">
        <f t="shared" si="4"/>
        <v>5951</v>
      </c>
    </row>
    <row r="104" spans="1:9">
      <c r="A104" s="271"/>
      <c r="B104" s="270" t="s">
        <v>893</v>
      </c>
      <c r="C104" s="269">
        <v>28</v>
      </c>
      <c r="D104" s="268">
        <v>4153</v>
      </c>
      <c r="E104" s="268">
        <v>0</v>
      </c>
      <c r="F104" s="268">
        <f t="shared" si="5"/>
        <v>4153</v>
      </c>
      <c r="G104" s="269">
        <v>23</v>
      </c>
      <c r="H104" s="268">
        <v>2630</v>
      </c>
      <c r="I104" s="268">
        <f t="shared" si="4"/>
        <v>6783</v>
      </c>
    </row>
    <row r="105" spans="1:9">
      <c r="A105" s="271"/>
      <c r="B105" s="270" t="s">
        <v>892</v>
      </c>
      <c r="C105" s="269">
        <v>25</v>
      </c>
      <c r="D105" s="268">
        <v>3708</v>
      </c>
      <c r="E105" s="268">
        <v>0</v>
      </c>
      <c r="F105" s="268">
        <f t="shared" si="5"/>
        <v>3708</v>
      </c>
      <c r="G105" s="269">
        <v>26</v>
      </c>
      <c r="H105" s="268">
        <v>2973</v>
      </c>
      <c r="I105" s="268">
        <f t="shared" si="4"/>
        <v>6681</v>
      </c>
    </row>
    <row r="106" spans="1:9">
      <c r="A106" s="61"/>
      <c r="B106" s="267" t="s">
        <v>891</v>
      </c>
      <c r="C106" s="266">
        <v>28</v>
      </c>
      <c r="D106" s="265">
        <v>4153</v>
      </c>
      <c r="E106" s="265">
        <v>0</v>
      </c>
      <c r="F106" s="265">
        <f t="shared" si="5"/>
        <v>4153</v>
      </c>
      <c r="G106" s="266">
        <v>25</v>
      </c>
      <c r="H106" s="265">
        <v>2858</v>
      </c>
      <c r="I106" s="265">
        <f t="shared" si="4"/>
        <v>7011</v>
      </c>
    </row>
    <row r="107" spans="1:9">
      <c r="A107" s="264">
        <v>20</v>
      </c>
      <c r="B107" s="263" t="s">
        <v>689</v>
      </c>
      <c r="C107" s="262">
        <f>SUM(C108:C111)</f>
        <v>0</v>
      </c>
      <c r="D107" s="261">
        <v>0</v>
      </c>
      <c r="E107" s="261">
        <v>231747</v>
      </c>
      <c r="F107" s="261">
        <f t="shared" si="5"/>
        <v>231747</v>
      </c>
      <c r="G107" s="262">
        <v>0</v>
      </c>
      <c r="H107" s="261">
        <v>-231747</v>
      </c>
      <c r="I107" s="261">
        <f t="shared" ref="I107:I138" si="6">F107+H107</f>
        <v>0</v>
      </c>
    </row>
    <row r="110" spans="1:9" s="2" customFormat="1">
      <c r="A110" s="320" t="s">
        <v>845</v>
      </c>
      <c r="B110" s="320"/>
      <c r="C110" s="320"/>
      <c r="D110" s="320"/>
      <c r="E110" s="320"/>
      <c r="F110" s="320"/>
      <c r="G110" s="320"/>
      <c r="H110" s="320"/>
      <c r="I110" s="320"/>
    </row>
  </sheetData>
  <mergeCells count="5">
    <mergeCell ref="B4:C4"/>
    <mergeCell ref="A5:I5"/>
    <mergeCell ref="A6:I6"/>
    <mergeCell ref="A7:I7"/>
    <mergeCell ref="A110:I11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10741-1799-45BC-947C-3400EEE6DC82}">
  <sheetPr>
    <tabColor rgb="FFFFC000"/>
    <pageSetUpPr fitToPage="1"/>
  </sheetPr>
  <dimension ref="A1:N120"/>
  <sheetViews>
    <sheetView workbookViewId="0">
      <pane ySplit="11" topLeftCell="A12" activePane="bottomLeft" state="frozen"/>
      <selection pane="bottomLeft" activeCell="L1" sqref="L1"/>
    </sheetView>
  </sheetViews>
  <sheetFormatPr defaultRowHeight="15" outlineLevelCol="1"/>
  <cols>
    <col min="1" max="1" width="7" style="4" customWidth="1"/>
    <col min="2" max="2" width="45.7109375" style="2" customWidth="1"/>
    <col min="3" max="3" width="14.140625" style="2" customWidth="1"/>
    <col min="4" max="5" width="13.42578125" style="2" hidden="1" customWidth="1" outlineLevel="1"/>
    <col min="6" max="6" width="16.28515625" style="2" customWidth="1" collapsed="1"/>
    <col min="7" max="8" width="15.5703125" style="2" customWidth="1"/>
    <col min="9" max="10" width="14.7109375" style="2" customWidth="1" outlineLevel="1"/>
    <col min="11" max="228" width="9.140625" style="2"/>
    <col min="229" max="229" width="7" style="2" customWidth="1"/>
    <col min="230" max="230" width="45.140625" style="2" customWidth="1"/>
    <col min="231" max="231" width="14.140625" style="2" customWidth="1"/>
    <col min="232" max="232" width="18.42578125" style="2" customWidth="1"/>
    <col min="233" max="235" width="0" style="2" hidden="1" customWidth="1"/>
    <col min="236" max="236" width="15.140625" style="2" customWidth="1"/>
    <col min="237" max="237" width="15.7109375" style="2" customWidth="1"/>
    <col min="238" max="238" width="12.5703125" style="2" customWidth="1"/>
    <col min="239" max="239" width="13.42578125" style="2" customWidth="1"/>
    <col min="240" max="484" width="9.140625" style="2"/>
    <col min="485" max="485" width="7" style="2" customWidth="1"/>
    <col min="486" max="486" width="45.140625" style="2" customWidth="1"/>
    <col min="487" max="487" width="14.140625" style="2" customWidth="1"/>
    <col min="488" max="488" width="18.42578125" style="2" customWidth="1"/>
    <col min="489" max="491" width="0" style="2" hidden="1" customWidth="1"/>
    <col min="492" max="492" width="15.140625" style="2" customWidth="1"/>
    <col min="493" max="493" width="15.7109375" style="2" customWidth="1"/>
    <col min="494" max="494" width="12.5703125" style="2" customWidth="1"/>
    <col min="495" max="495" width="13.42578125" style="2" customWidth="1"/>
    <col min="496" max="740" width="9.140625" style="2"/>
    <col min="741" max="741" width="7" style="2" customWidth="1"/>
    <col min="742" max="742" width="45.140625" style="2" customWidth="1"/>
    <col min="743" max="743" width="14.140625" style="2" customWidth="1"/>
    <col min="744" max="744" width="18.42578125" style="2" customWidth="1"/>
    <col min="745" max="747" width="0" style="2" hidden="1" customWidth="1"/>
    <col min="748" max="748" width="15.140625" style="2" customWidth="1"/>
    <col min="749" max="749" width="15.7109375" style="2" customWidth="1"/>
    <col min="750" max="750" width="12.5703125" style="2" customWidth="1"/>
    <col min="751" max="751" width="13.42578125" style="2" customWidth="1"/>
    <col min="752" max="996" width="9.140625" style="2"/>
    <col min="997" max="997" width="7" style="2" customWidth="1"/>
    <col min="998" max="998" width="45.140625" style="2" customWidth="1"/>
    <col min="999" max="999" width="14.140625" style="2" customWidth="1"/>
    <col min="1000" max="1000" width="18.42578125" style="2" customWidth="1"/>
    <col min="1001" max="1003" width="0" style="2" hidden="1" customWidth="1"/>
    <col min="1004" max="1004" width="15.140625" style="2" customWidth="1"/>
    <col min="1005" max="1005" width="15.7109375" style="2" customWidth="1"/>
    <col min="1006" max="1006" width="12.5703125" style="2" customWidth="1"/>
    <col min="1007" max="1007" width="13.42578125" style="2" customWidth="1"/>
    <col min="1008" max="1252" width="9.140625" style="2"/>
    <col min="1253" max="1253" width="7" style="2" customWidth="1"/>
    <col min="1254" max="1254" width="45.140625" style="2" customWidth="1"/>
    <col min="1255" max="1255" width="14.140625" style="2" customWidth="1"/>
    <col min="1256" max="1256" width="18.42578125" style="2" customWidth="1"/>
    <col min="1257" max="1259" width="0" style="2" hidden="1" customWidth="1"/>
    <col min="1260" max="1260" width="15.140625" style="2" customWidth="1"/>
    <col min="1261" max="1261" width="15.7109375" style="2" customWidth="1"/>
    <col min="1262" max="1262" width="12.5703125" style="2" customWidth="1"/>
    <col min="1263" max="1263" width="13.42578125" style="2" customWidth="1"/>
    <col min="1264" max="1508" width="9.140625" style="2"/>
    <col min="1509" max="1509" width="7" style="2" customWidth="1"/>
    <col min="1510" max="1510" width="45.140625" style="2" customWidth="1"/>
    <col min="1511" max="1511" width="14.140625" style="2" customWidth="1"/>
    <col min="1512" max="1512" width="18.42578125" style="2" customWidth="1"/>
    <col min="1513" max="1515" width="0" style="2" hidden="1" customWidth="1"/>
    <col min="1516" max="1516" width="15.140625" style="2" customWidth="1"/>
    <col min="1517" max="1517" width="15.7109375" style="2" customWidth="1"/>
    <col min="1518" max="1518" width="12.5703125" style="2" customWidth="1"/>
    <col min="1519" max="1519" width="13.42578125" style="2" customWidth="1"/>
    <col min="1520" max="1764" width="9.140625" style="2"/>
    <col min="1765" max="1765" width="7" style="2" customWidth="1"/>
    <col min="1766" max="1766" width="45.140625" style="2" customWidth="1"/>
    <col min="1767" max="1767" width="14.140625" style="2" customWidth="1"/>
    <col min="1768" max="1768" width="18.42578125" style="2" customWidth="1"/>
    <col min="1769" max="1771" width="0" style="2" hidden="1" customWidth="1"/>
    <col min="1772" max="1772" width="15.140625" style="2" customWidth="1"/>
    <col min="1773" max="1773" width="15.7109375" style="2" customWidth="1"/>
    <col min="1774" max="1774" width="12.5703125" style="2" customWidth="1"/>
    <col min="1775" max="1775" width="13.42578125" style="2" customWidth="1"/>
    <col min="1776" max="2020" width="9.140625" style="2"/>
    <col min="2021" max="2021" width="7" style="2" customWidth="1"/>
    <col min="2022" max="2022" width="45.140625" style="2" customWidth="1"/>
    <col min="2023" max="2023" width="14.140625" style="2" customWidth="1"/>
    <col min="2024" max="2024" width="18.42578125" style="2" customWidth="1"/>
    <col min="2025" max="2027" width="0" style="2" hidden="1" customWidth="1"/>
    <col min="2028" max="2028" width="15.140625" style="2" customWidth="1"/>
    <col min="2029" max="2029" width="15.7109375" style="2" customWidth="1"/>
    <col min="2030" max="2030" width="12.5703125" style="2" customWidth="1"/>
    <col min="2031" max="2031" width="13.42578125" style="2" customWidth="1"/>
    <col min="2032" max="2276" width="9.140625" style="2"/>
    <col min="2277" max="2277" width="7" style="2" customWidth="1"/>
    <col min="2278" max="2278" width="45.140625" style="2" customWidth="1"/>
    <col min="2279" max="2279" width="14.140625" style="2" customWidth="1"/>
    <col min="2280" max="2280" width="18.42578125" style="2" customWidth="1"/>
    <col min="2281" max="2283" width="0" style="2" hidden="1" customWidth="1"/>
    <col min="2284" max="2284" width="15.140625" style="2" customWidth="1"/>
    <col min="2285" max="2285" width="15.7109375" style="2" customWidth="1"/>
    <col min="2286" max="2286" width="12.5703125" style="2" customWidth="1"/>
    <col min="2287" max="2287" width="13.42578125" style="2" customWidth="1"/>
    <col min="2288" max="2532" width="9.140625" style="2"/>
    <col min="2533" max="2533" width="7" style="2" customWidth="1"/>
    <col min="2534" max="2534" width="45.140625" style="2" customWidth="1"/>
    <col min="2535" max="2535" width="14.140625" style="2" customWidth="1"/>
    <col min="2536" max="2536" width="18.42578125" style="2" customWidth="1"/>
    <col min="2537" max="2539" width="0" style="2" hidden="1" customWidth="1"/>
    <col min="2540" max="2540" width="15.140625" style="2" customWidth="1"/>
    <col min="2541" max="2541" width="15.7109375" style="2" customWidth="1"/>
    <col min="2542" max="2542" width="12.5703125" style="2" customWidth="1"/>
    <col min="2543" max="2543" width="13.42578125" style="2" customWidth="1"/>
    <col min="2544" max="2788" width="9.140625" style="2"/>
    <col min="2789" max="2789" width="7" style="2" customWidth="1"/>
    <col min="2790" max="2790" width="45.140625" style="2" customWidth="1"/>
    <col min="2791" max="2791" width="14.140625" style="2" customWidth="1"/>
    <col min="2792" max="2792" width="18.42578125" style="2" customWidth="1"/>
    <col min="2793" max="2795" width="0" style="2" hidden="1" customWidth="1"/>
    <col min="2796" max="2796" width="15.140625" style="2" customWidth="1"/>
    <col min="2797" max="2797" width="15.7109375" style="2" customWidth="1"/>
    <col min="2798" max="2798" width="12.5703125" style="2" customWidth="1"/>
    <col min="2799" max="2799" width="13.42578125" style="2" customWidth="1"/>
    <col min="2800" max="3044" width="9.140625" style="2"/>
    <col min="3045" max="3045" width="7" style="2" customWidth="1"/>
    <col min="3046" max="3046" width="45.140625" style="2" customWidth="1"/>
    <col min="3047" max="3047" width="14.140625" style="2" customWidth="1"/>
    <col min="3048" max="3048" width="18.42578125" style="2" customWidth="1"/>
    <col min="3049" max="3051" width="0" style="2" hidden="1" customWidth="1"/>
    <col min="3052" max="3052" width="15.140625" style="2" customWidth="1"/>
    <col min="3053" max="3053" width="15.7109375" style="2" customWidth="1"/>
    <col min="3054" max="3054" width="12.5703125" style="2" customWidth="1"/>
    <col min="3055" max="3055" width="13.42578125" style="2" customWidth="1"/>
    <col min="3056" max="3300" width="9.140625" style="2"/>
    <col min="3301" max="3301" width="7" style="2" customWidth="1"/>
    <col min="3302" max="3302" width="45.140625" style="2" customWidth="1"/>
    <col min="3303" max="3303" width="14.140625" style="2" customWidth="1"/>
    <col min="3304" max="3304" width="18.42578125" style="2" customWidth="1"/>
    <col min="3305" max="3307" width="0" style="2" hidden="1" customWidth="1"/>
    <col min="3308" max="3308" width="15.140625" style="2" customWidth="1"/>
    <col min="3309" max="3309" width="15.7109375" style="2" customWidth="1"/>
    <col min="3310" max="3310" width="12.5703125" style="2" customWidth="1"/>
    <col min="3311" max="3311" width="13.42578125" style="2" customWidth="1"/>
    <col min="3312" max="3556" width="9.140625" style="2"/>
    <col min="3557" max="3557" width="7" style="2" customWidth="1"/>
    <col min="3558" max="3558" width="45.140625" style="2" customWidth="1"/>
    <col min="3559" max="3559" width="14.140625" style="2" customWidth="1"/>
    <col min="3560" max="3560" width="18.42578125" style="2" customWidth="1"/>
    <col min="3561" max="3563" width="0" style="2" hidden="1" customWidth="1"/>
    <col min="3564" max="3564" width="15.140625" style="2" customWidth="1"/>
    <col min="3565" max="3565" width="15.7109375" style="2" customWidth="1"/>
    <col min="3566" max="3566" width="12.5703125" style="2" customWidth="1"/>
    <col min="3567" max="3567" width="13.42578125" style="2" customWidth="1"/>
    <col min="3568" max="3812" width="9.140625" style="2"/>
    <col min="3813" max="3813" width="7" style="2" customWidth="1"/>
    <col min="3814" max="3814" width="45.140625" style="2" customWidth="1"/>
    <col min="3815" max="3815" width="14.140625" style="2" customWidth="1"/>
    <col min="3816" max="3816" width="18.42578125" style="2" customWidth="1"/>
    <col min="3817" max="3819" width="0" style="2" hidden="1" customWidth="1"/>
    <col min="3820" max="3820" width="15.140625" style="2" customWidth="1"/>
    <col min="3821" max="3821" width="15.7109375" style="2" customWidth="1"/>
    <col min="3822" max="3822" width="12.5703125" style="2" customWidth="1"/>
    <col min="3823" max="3823" width="13.42578125" style="2" customWidth="1"/>
    <col min="3824" max="4068" width="9.140625" style="2"/>
    <col min="4069" max="4069" width="7" style="2" customWidth="1"/>
    <col min="4070" max="4070" width="45.140625" style="2" customWidth="1"/>
    <col min="4071" max="4071" width="14.140625" style="2" customWidth="1"/>
    <col min="4072" max="4072" width="18.42578125" style="2" customWidth="1"/>
    <col min="4073" max="4075" width="0" style="2" hidden="1" customWidth="1"/>
    <col min="4076" max="4076" width="15.140625" style="2" customWidth="1"/>
    <col min="4077" max="4077" width="15.7109375" style="2" customWidth="1"/>
    <col min="4078" max="4078" width="12.5703125" style="2" customWidth="1"/>
    <col min="4079" max="4079" width="13.42578125" style="2" customWidth="1"/>
    <col min="4080" max="4324" width="9.140625" style="2"/>
    <col min="4325" max="4325" width="7" style="2" customWidth="1"/>
    <col min="4326" max="4326" width="45.140625" style="2" customWidth="1"/>
    <col min="4327" max="4327" width="14.140625" style="2" customWidth="1"/>
    <col min="4328" max="4328" width="18.42578125" style="2" customWidth="1"/>
    <col min="4329" max="4331" width="0" style="2" hidden="1" customWidth="1"/>
    <col min="4332" max="4332" width="15.140625" style="2" customWidth="1"/>
    <col min="4333" max="4333" width="15.7109375" style="2" customWidth="1"/>
    <col min="4334" max="4334" width="12.5703125" style="2" customWidth="1"/>
    <col min="4335" max="4335" width="13.42578125" style="2" customWidth="1"/>
    <col min="4336" max="4580" width="9.140625" style="2"/>
    <col min="4581" max="4581" width="7" style="2" customWidth="1"/>
    <col min="4582" max="4582" width="45.140625" style="2" customWidth="1"/>
    <col min="4583" max="4583" width="14.140625" style="2" customWidth="1"/>
    <col min="4584" max="4584" width="18.42578125" style="2" customWidth="1"/>
    <col min="4585" max="4587" width="0" style="2" hidden="1" customWidth="1"/>
    <col min="4588" max="4588" width="15.140625" style="2" customWidth="1"/>
    <col min="4589" max="4589" width="15.7109375" style="2" customWidth="1"/>
    <col min="4590" max="4590" width="12.5703125" style="2" customWidth="1"/>
    <col min="4591" max="4591" width="13.42578125" style="2" customWidth="1"/>
    <col min="4592" max="4836" width="9.140625" style="2"/>
    <col min="4837" max="4837" width="7" style="2" customWidth="1"/>
    <col min="4838" max="4838" width="45.140625" style="2" customWidth="1"/>
    <col min="4839" max="4839" width="14.140625" style="2" customWidth="1"/>
    <col min="4840" max="4840" width="18.42578125" style="2" customWidth="1"/>
    <col min="4841" max="4843" width="0" style="2" hidden="1" customWidth="1"/>
    <col min="4844" max="4844" width="15.140625" style="2" customWidth="1"/>
    <col min="4845" max="4845" width="15.7109375" style="2" customWidth="1"/>
    <col min="4846" max="4846" width="12.5703125" style="2" customWidth="1"/>
    <col min="4847" max="4847" width="13.42578125" style="2" customWidth="1"/>
    <col min="4848" max="5092" width="9.140625" style="2"/>
    <col min="5093" max="5093" width="7" style="2" customWidth="1"/>
    <col min="5094" max="5094" width="45.140625" style="2" customWidth="1"/>
    <col min="5095" max="5095" width="14.140625" style="2" customWidth="1"/>
    <col min="5096" max="5096" width="18.42578125" style="2" customWidth="1"/>
    <col min="5097" max="5099" width="0" style="2" hidden="1" customWidth="1"/>
    <col min="5100" max="5100" width="15.140625" style="2" customWidth="1"/>
    <col min="5101" max="5101" width="15.7109375" style="2" customWidth="1"/>
    <col min="5102" max="5102" width="12.5703125" style="2" customWidth="1"/>
    <col min="5103" max="5103" width="13.42578125" style="2" customWidth="1"/>
    <col min="5104" max="5348" width="9.140625" style="2"/>
    <col min="5349" max="5349" width="7" style="2" customWidth="1"/>
    <col min="5350" max="5350" width="45.140625" style="2" customWidth="1"/>
    <col min="5351" max="5351" width="14.140625" style="2" customWidth="1"/>
    <col min="5352" max="5352" width="18.42578125" style="2" customWidth="1"/>
    <col min="5353" max="5355" width="0" style="2" hidden="1" customWidth="1"/>
    <col min="5356" max="5356" width="15.140625" style="2" customWidth="1"/>
    <col min="5357" max="5357" width="15.7109375" style="2" customWidth="1"/>
    <col min="5358" max="5358" width="12.5703125" style="2" customWidth="1"/>
    <col min="5359" max="5359" width="13.42578125" style="2" customWidth="1"/>
    <col min="5360" max="5604" width="9.140625" style="2"/>
    <col min="5605" max="5605" width="7" style="2" customWidth="1"/>
    <col min="5606" max="5606" width="45.140625" style="2" customWidth="1"/>
    <col min="5607" max="5607" width="14.140625" style="2" customWidth="1"/>
    <col min="5608" max="5608" width="18.42578125" style="2" customWidth="1"/>
    <col min="5609" max="5611" width="0" style="2" hidden="1" customWidth="1"/>
    <col min="5612" max="5612" width="15.140625" style="2" customWidth="1"/>
    <col min="5613" max="5613" width="15.7109375" style="2" customWidth="1"/>
    <col min="5614" max="5614" width="12.5703125" style="2" customWidth="1"/>
    <col min="5615" max="5615" width="13.42578125" style="2" customWidth="1"/>
    <col min="5616" max="5860" width="9.140625" style="2"/>
    <col min="5861" max="5861" width="7" style="2" customWidth="1"/>
    <col min="5862" max="5862" width="45.140625" style="2" customWidth="1"/>
    <col min="5863" max="5863" width="14.140625" style="2" customWidth="1"/>
    <col min="5864" max="5864" width="18.42578125" style="2" customWidth="1"/>
    <col min="5865" max="5867" width="0" style="2" hidden="1" customWidth="1"/>
    <col min="5868" max="5868" width="15.140625" style="2" customWidth="1"/>
    <col min="5869" max="5869" width="15.7109375" style="2" customWidth="1"/>
    <col min="5870" max="5870" width="12.5703125" style="2" customWidth="1"/>
    <col min="5871" max="5871" width="13.42578125" style="2" customWidth="1"/>
    <col min="5872" max="6116" width="9.140625" style="2"/>
    <col min="6117" max="6117" width="7" style="2" customWidth="1"/>
    <col min="6118" max="6118" width="45.140625" style="2" customWidth="1"/>
    <col min="6119" max="6119" width="14.140625" style="2" customWidth="1"/>
    <col min="6120" max="6120" width="18.42578125" style="2" customWidth="1"/>
    <col min="6121" max="6123" width="0" style="2" hidden="1" customWidth="1"/>
    <col min="6124" max="6124" width="15.140625" style="2" customWidth="1"/>
    <col min="6125" max="6125" width="15.7109375" style="2" customWidth="1"/>
    <col min="6126" max="6126" width="12.5703125" style="2" customWidth="1"/>
    <col min="6127" max="6127" width="13.42578125" style="2" customWidth="1"/>
    <col min="6128" max="6372" width="9.140625" style="2"/>
    <col min="6373" max="6373" width="7" style="2" customWidth="1"/>
    <col min="6374" max="6374" width="45.140625" style="2" customWidth="1"/>
    <col min="6375" max="6375" width="14.140625" style="2" customWidth="1"/>
    <col min="6376" max="6376" width="18.42578125" style="2" customWidth="1"/>
    <col min="6377" max="6379" width="0" style="2" hidden="1" customWidth="1"/>
    <col min="6380" max="6380" width="15.140625" style="2" customWidth="1"/>
    <col min="6381" max="6381" width="15.7109375" style="2" customWidth="1"/>
    <col min="6382" max="6382" width="12.5703125" style="2" customWidth="1"/>
    <col min="6383" max="6383" width="13.42578125" style="2" customWidth="1"/>
    <col min="6384" max="6628" width="9.140625" style="2"/>
    <col min="6629" max="6629" width="7" style="2" customWidth="1"/>
    <col min="6630" max="6630" width="45.140625" style="2" customWidth="1"/>
    <col min="6631" max="6631" width="14.140625" style="2" customWidth="1"/>
    <col min="6632" max="6632" width="18.42578125" style="2" customWidth="1"/>
    <col min="6633" max="6635" width="0" style="2" hidden="1" customWidth="1"/>
    <col min="6636" max="6636" width="15.140625" style="2" customWidth="1"/>
    <col min="6637" max="6637" width="15.7109375" style="2" customWidth="1"/>
    <col min="6638" max="6638" width="12.5703125" style="2" customWidth="1"/>
    <col min="6639" max="6639" width="13.42578125" style="2" customWidth="1"/>
    <col min="6640" max="6884" width="9.140625" style="2"/>
    <col min="6885" max="6885" width="7" style="2" customWidth="1"/>
    <col min="6886" max="6886" width="45.140625" style="2" customWidth="1"/>
    <col min="6887" max="6887" width="14.140625" style="2" customWidth="1"/>
    <col min="6888" max="6888" width="18.42578125" style="2" customWidth="1"/>
    <col min="6889" max="6891" width="0" style="2" hidden="1" customWidth="1"/>
    <col min="6892" max="6892" width="15.140625" style="2" customWidth="1"/>
    <col min="6893" max="6893" width="15.7109375" style="2" customWidth="1"/>
    <col min="6894" max="6894" width="12.5703125" style="2" customWidth="1"/>
    <col min="6895" max="6895" width="13.42578125" style="2" customWidth="1"/>
    <col min="6896" max="7140" width="9.140625" style="2"/>
    <col min="7141" max="7141" width="7" style="2" customWidth="1"/>
    <col min="7142" max="7142" width="45.140625" style="2" customWidth="1"/>
    <col min="7143" max="7143" width="14.140625" style="2" customWidth="1"/>
    <col min="7144" max="7144" width="18.42578125" style="2" customWidth="1"/>
    <col min="7145" max="7147" width="0" style="2" hidden="1" customWidth="1"/>
    <col min="7148" max="7148" width="15.140625" style="2" customWidth="1"/>
    <col min="7149" max="7149" width="15.7109375" style="2" customWidth="1"/>
    <col min="7150" max="7150" width="12.5703125" style="2" customWidth="1"/>
    <col min="7151" max="7151" width="13.42578125" style="2" customWidth="1"/>
    <col min="7152" max="7396" width="9.140625" style="2"/>
    <col min="7397" max="7397" width="7" style="2" customWidth="1"/>
    <col min="7398" max="7398" width="45.140625" style="2" customWidth="1"/>
    <col min="7399" max="7399" width="14.140625" style="2" customWidth="1"/>
    <col min="7400" max="7400" width="18.42578125" style="2" customWidth="1"/>
    <col min="7401" max="7403" width="0" style="2" hidden="1" customWidth="1"/>
    <col min="7404" max="7404" width="15.140625" style="2" customWidth="1"/>
    <col min="7405" max="7405" width="15.7109375" style="2" customWidth="1"/>
    <col min="7406" max="7406" width="12.5703125" style="2" customWidth="1"/>
    <col min="7407" max="7407" width="13.42578125" style="2" customWidth="1"/>
    <col min="7408" max="7652" width="9.140625" style="2"/>
    <col min="7653" max="7653" width="7" style="2" customWidth="1"/>
    <col min="7654" max="7654" width="45.140625" style="2" customWidth="1"/>
    <col min="7655" max="7655" width="14.140625" style="2" customWidth="1"/>
    <col min="7656" max="7656" width="18.42578125" style="2" customWidth="1"/>
    <col min="7657" max="7659" width="0" style="2" hidden="1" customWidth="1"/>
    <col min="7660" max="7660" width="15.140625" style="2" customWidth="1"/>
    <col min="7661" max="7661" width="15.7109375" style="2" customWidth="1"/>
    <col min="7662" max="7662" width="12.5703125" style="2" customWidth="1"/>
    <col min="7663" max="7663" width="13.42578125" style="2" customWidth="1"/>
    <col min="7664" max="7908" width="9.140625" style="2"/>
    <col min="7909" max="7909" width="7" style="2" customWidth="1"/>
    <col min="7910" max="7910" width="45.140625" style="2" customWidth="1"/>
    <col min="7911" max="7911" width="14.140625" style="2" customWidth="1"/>
    <col min="7912" max="7912" width="18.42578125" style="2" customWidth="1"/>
    <col min="7913" max="7915" width="0" style="2" hidden="1" customWidth="1"/>
    <col min="7916" max="7916" width="15.140625" style="2" customWidth="1"/>
    <col min="7917" max="7917" width="15.7109375" style="2" customWidth="1"/>
    <col min="7918" max="7918" width="12.5703125" style="2" customWidth="1"/>
    <col min="7919" max="7919" width="13.42578125" style="2" customWidth="1"/>
    <col min="7920" max="8164" width="9.140625" style="2"/>
    <col min="8165" max="8165" width="7" style="2" customWidth="1"/>
    <col min="8166" max="8166" width="45.140625" style="2" customWidth="1"/>
    <col min="8167" max="8167" width="14.140625" style="2" customWidth="1"/>
    <col min="8168" max="8168" width="18.42578125" style="2" customWidth="1"/>
    <col min="8169" max="8171" width="0" style="2" hidden="1" customWidth="1"/>
    <col min="8172" max="8172" width="15.140625" style="2" customWidth="1"/>
    <col min="8173" max="8173" width="15.7109375" style="2" customWidth="1"/>
    <col min="8174" max="8174" width="12.5703125" style="2" customWidth="1"/>
    <col min="8175" max="8175" width="13.42578125" style="2" customWidth="1"/>
    <col min="8176" max="8420" width="9.140625" style="2"/>
    <col min="8421" max="8421" width="7" style="2" customWidth="1"/>
    <col min="8422" max="8422" width="45.140625" style="2" customWidth="1"/>
    <col min="8423" max="8423" width="14.140625" style="2" customWidth="1"/>
    <col min="8424" max="8424" width="18.42578125" style="2" customWidth="1"/>
    <col min="8425" max="8427" width="0" style="2" hidden="1" customWidth="1"/>
    <col min="8428" max="8428" width="15.140625" style="2" customWidth="1"/>
    <col min="8429" max="8429" width="15.7109375" style="2" customWidth="1"/>
    <col min="8430" max="8430" width="12.5703125" style="2" customWidth="1"/>
    <col min="8431" max="8431" width="13.42578125" style="2" customWidth="1"/>
    <col min="8432" max="8676" width="9.140625" style="2"/>
    <col min="8677" max="8677" width="7" style="2" customWidth="1"/>
    <col min="8678" max="8678" width="45.140625" style="2" customWidth="1"/>
    <col min="8679" max="8679" width="14.140625" style="2" customWidth="1"/>
    <col min="8680" max="8680" width="18.42578125" style="2" customWidth="1"/>
    <col min="8681" max="8683" width="0" style="2" hidden="1" customWidth="1"/>
    <col min="8684" max="8684" width="15.140625" style="2" customWidth="1"/>
    <col min="8685" max="8685" width="15.7109375" style="2" customWidth="1"/>
    <col min="8686" max="8686" width="12.5703125" style="2" customWidth="1"/>
    <col min="8687" max="8687" width="13.42578125" style="2" customWidth="1"/>
    <col min="8688" max="8932" width="9.140625" style="2"/>
    <col min="8933" max="8933" width="7" style="2" customWidth="1"/>
    <col min="8934" max="8934" width="45.140625" style="2" customWidth="1"/>
    <col min="8935" max="8935" width="14.140625" style="2" customWidth="1"/>
    <col min="8936" max="8936" width="18.42578125" style="2" customWidth="1"/>
    <col min="8937" max="8939" width="0" style="2" hidden="1" customWidth="1"/>
    <col min="8940" max="8940" width="15.140625" style="2" customWidth="1"/>
    <col min="8941" max="8941" width="15.7109375" style="2" customWidth="1"/>
    <col min="8942" max="8942" width="12.5703125" style="2" customWidth="1"/>
    <col min="8943" max="8943" width="13.42578125" style="2" customWidth="1"/>
    <col min="8944" max="9188" width="9.140625" style="2"/>
    <col min="9189" max="9189" width="7" style="2" customWidth="1"/>
    <col min="9190" max="9190" width="45.140625" style="2" customWidth="1"/>
    <col min="9191" max="9191" width="14.140625" style="2" customWidth="1"/>
    <col min="9192" max="9192" width="18.42578125" style="2" customWidth="1"/>
    <col min="9193" max="9195" width="0" style="2" hidden="1" customWidth="1"/>
    <col min="9196" max="9196" width="15.140625" style="2" customWidth="1"/>
    <col min="9197" max="9197" width="15.7109375" style="2" customWidth="1"/>
    <col min="9198" max="9198" width="12.5703125" style="2" customWidth="1"/>
    <col min="9199" max="9199" width="13.42578125" style="2" customWidth="1"/>
    <col min="9200" max="9444" width="9.140625" style="2"/>
    <col min="9445" max="9445" width="7" style="2" customWidth="1"/>
    <col min="9446" max="9446" width="45.140625" style="2" customWidth="1"/>
    <col min="9447" max="9447" width="14.140625" style="2" customWidth="1"/>
    <col min="9448" max="9448" width="18.42578125" style="2" customWidth="1"/>
    <col min="9449" max="9451" width="0" style="2" hidden="1" customWidth="1"/>
    <col min="9452" max="9452" width="15.140625" style="2" customWidth="1"/>
    <col min="9453" max="9453" width="15.7109375" style="2" customWidth="1"/>
    <col min="9454" max="9454" width="12.5703125" style="2" customWidth="1"/>
    <col min="9455" max="9455" width="13.42578125" style="2" customWidth="1"/>
    <col min="9456" max="9700" width="9.140625" style="2"/>
    <col min="9701" max="9701" width="7" style="2" customWidth="1"/>
    <col min="9702" max="9702" width="45.140625" style="2" customWidth="1"/>
    <col min="9703" max="9703" width="14.140625" style="2" customWidth="1"/>
    <col min="9704" max="9704" width="18.42578125" style="2" customWidth="1"/>
    <col min="9705" max="9707" width="0" style="2" hidden="1" customWidth="1"/>
    <col min="9708" max="9708" width="15.140625" style="2" customWidth="1"/>
    <col min="9709" max="9709" width="15.7109375" style="2" customWidth="1"/>
    <col min="9710" max="9710" width="12.5703125" style="2" customWidth="1"/>
    <col min="9711" max="9711" width="13.42578125" style="2" customWidth="1"/>
    <col min="9712" max="9956" width="9.140625" style="2"/>
    <col min="9957" max="9957" width="7" style="2" customWidth="1"/>
    <col min="9958" max="9958" width="45.140625" style="2" customWidth="1"/>
    <col min="9959" max="9959" width="14.140625" style="2" customWidth="1"/>
    <col min="9960" max="9960" width="18.42578125" style="2" customWidth="1"/>
    <col min="9961" max="9963" width="0" style="2" hidden="1" customWidth="1"/>
    <col min="9964" max="9964" width="15.140625" style="2" customWidth="1"/>
    <col min="9965" max="9965" width="15.7109375" style="2" customWidth="1"/>
    <col min="9966" max="9966" width="12.5703125" style="2" customWidth="1"/>
    <col min="9967" max="9967" width="13.42578125" style="2" customWidth="1"/>
    <col min="9968" max="10212" width="9.140625" style="2"/>
    <col min="10213" max="10213" width="7" style="2" customWidth="1"/>
    <col min="10214" max="10214" width="45.140625" style="2" customWidth="1"/>
    <col min="10215" max="10215" width="14.140625" style="2" customWidth="1"/>
    <col min="10216" max="10216" width="18.42578125" style="2" customWidth="1"/>
    <col min="10217" max="10219" width="0" style="2" hidden="1" customWidth="1"/>
    <col min="10220" max="10220" width="15.140625" style="2" customWidth="1"/>
    <col min="10221" max="10221" width="15.7109375" style="2" customWidth="1"/>
    <col min="10222" max="10222" width="12.5703125" style="2" customWidth="1"/>
    <col min="10223" max="10223" width="13.42578125" style="2" customWidth="1"/>
    <col min="10224" max="10468" width="9.140625" style="2"/>
    <col min="10469" max="10469" width="7" style="2" customWidth="1"/>
    <col min="10470" max="10470" width="45.140625" style="2" customWidth="1"/>
    <col min="10471" max="10471" width="14.140625" style="2" customWidth="1"/>
    <col min="10472" max="10472" width="18.42578125" style="2" customWidth="1"/>
    <col min="10473" max="10475" width="0" style="2" hidden="1" customWidth="1"/>
    <col min="10476" max="10476" width="15.140625" style="2" customWidth="1"/>
    <col min="10477" max="10477" width="15.7109375" style="2" customWidth="1"/>
    <col min="10478" max="10478" width="12.5703125" style="2" customWidth="1"/>
    <col min="10479" max="10479" width="13.42578125" style="2" customWidth="1"/>
    <col min="10480" max="10724" width="9.140625" style="2"/>
    <col min="10725" max="10725" width="7" style="2" customWidth="1"/>
    <col min="10726" max="10726" width="45.140625" style="2" customWidth="1"/>
    <col min="10727" max="10727" width="14.140625" style="2" customWidth="1"/>
    <col min="10728" max="10728" width="18.42578125" style="2" customWidth="1"/>
    <col min="10729" max="10731" width="0" style="2" hidden="1" customWidth="1"/>
    <col min="10732" max="10732" width="15.140625" style="2" customWidth="1"/>
    <col min="10733" max="10733" width="15.7109375" style="2" customWidth="1"/>
    <col min="10734" max="10734" width="12.5703125" style="2" customWidth="1"/>
    <col min="10735" max="10735" width="13.42578125" style="2" customWidth="1"/>
    <col min="10736" max="10980" width="9.140625" style="2"/>
    <col min="10981" max="10981" width="7" style="2" customWidth="1"/>
    <col min="10982" max="10982" width="45.140625" style="2" customWidth="1"/>
    <col min="10983" max="10983" width="14.140625" style="2" customWidth="1"/>
    <col min="10984" max="10984" width="18.42578125" style="2" customWidth="1"/>
    <col min="10985" max="10987" width="0" style="2" hidden="1" customWidth="1"/>
    <col min="10988" max="10988" width="15.140625" style="2" customWidth="1"/>
    <col min="10989" max="10989" width="15.7109375" style="2" customWidth="1"/>
    <col min="10990" max="10990" width="12.5703125" style="2" customWidth="1"/>
    <col min="10991" max="10991" width="13.42578125" style="2" customWidth="1"/>
    <col min="10992" max="11236" width="9.140625" style="2"/>
    <col min="11237" max="11237" width="7" style="2" customWidth="1"/>
    <col min="11238" max="11238" width="45.140625" style="2" customWidth="1"/>
    <col min="11239" max="11239" width="14.140625" style="2" customWidth="1"/>
    <col min="11240" max="11240" width="18.42578125" style="2" customWidth="1"/>
    <col min="11241" max="11243" width="0" style="2" hidden="1" customWidth="1"/>
    <col min="11244" max="11244" width="15.140625" style="2" customWidth="1"/>
    <col min="11245" max="11245" width="15.7109375" style="2" customWidth="1"/>
    <col min="11246" max="11246" width="12.5703125" style="2" customWidth="1"/>
    <col min="11247" max="11247" width="13.42578125" style="2" customWidth="1"/>
    <col min="11248" max="11492" width="9.140625" style="2"/>
    <col min="11493" max="11493" width="7" style="2" customWidth="1"/>
    <col min="11494" max="11494" width="45.140625" style="2" customWidth="1"/>
    <col min="11495" max="11495" width="14.140625" style="2" customWidth="1"/>
    <col min="11496" max="11496" width="18.42578125" style="2" customWidth="1"/>
    <col min="11497" max="11499" width="0" style="2" hidden="1" customWidth="1"/>
    <col min="11500" max="11500" width="15.140625" style="2" customWidth="1"/>
    <col min="11501" max="11501" width="15.7109375" style="2" customWidth="1"/>
    <col min="11502" max="11502" width="12.5703125" style="2" customWidth="1"/>
    <col min="11503" max="11503" width="13.42578125" style="2" customWidth="1"/>
    <col min="11504" max="11748" width="9.140625" style="2"/>
    <col min="11749" max="11749" width="7" style="2" customWidth="1"/>
    <col min="11750" max="11750" width="45.140625" style="2" customWidth="1"/>
    <col min="11751" max="11751" width="14.140625" style="2" customWidth="1"/>
    <col min="11752" max="11752" width="18.42578125" style="2" customWidth="1"/>
    <col min="11753" max="11755" width="0" style="2" hidden="1" customWidth="1"/>
    <col min="11756" max="11756" width="15.140625" style="2" customWidth="1"/>
    <col min="11757" max="11757" width="15.7109375" style="2" customWidth="1"/>
    <col min="11758" max="11758" width="12.5703125" style="2" customWidth="1"/>
    <col min="11759" max="11759" width="13.42578125" style="2" customWidth="1"/>
    <col min="11760" max="12004" width="9.140625" style="2"/>
    <col min="12005" max="12005" width="7" style="2" customWidth="1"/>
    <col min="12006" max="12006" width="45.140625" style="2" customWidth="1"/>
    <col min="12007" max="12007" width="14.140625" style="2" customWidth="1"/>
    <col min="12008" max="12008" width="18.42578125" style="2" customWidth="1"/>
    <col min="12009" max="12011" width="0" style="2" hidden="1" customWidth="1"/>
    <col min="12012" max="12012" width="15.140625" style="2" customWidth="1"/>
    <col min="12013" max="12013" width="15.7109375" style="2" customWidth="1"/>
    <col min="12014" max="12014" width="12.5703125" style="2" customWidth="1"/>
    <col min="12015" max="12015" width="13.42578125" style="2" customWidth="1"/>
    <col min="12016" max="12260" width="9.140625" style="2"/>
    <col min="12261" max="12261" width="7" style="2" customWidth="1"/>
    <col min="12262" max="12262" width="45.140625" style="2" customWidth="1"/>
    <col min="12263" max="12263" width="14.140625" style="2" customWidth="1"/>
    <col min="12264" max="12264" width="18.42578125" style="2" customWidth="1"/>
    <col min="12265" max="12267" width="0" style="2" hidden="1" customWidth="1"/>
    <col min="12268" max="12268" width="15.140625" style="2" customWidth="1"/>
    <col min="12269" max="12269" width="15.7109375" style="2" customWidth="1"/>
    <col min="12270" max="12270" width="12.5703125" style="2" customWidth="1"/>
    <col min="12271" max="12271" width="13.42578125" style="2" customWidth="1"/>
    <col min="12272" max="12516" width="9.140625" style="2"/>
    <col min="12517" max="12517" width="7" style="2" customWidth="1"/>
    <col min="12518" max="12518" width="45.140625" style="2" customWidth="1"/>
    <col min="12519" max="12519" width="14.140625" style="2" customWidth="1"/>
    <col min="12520" max="12520" width="18.42578125" style="2" customWidth="1"/>
    <col min="12521" max="12523" width="0" style="2" hidden="1" customWidth="1"/>
    <col min="12524" max="12524" width="15.140625" style="2" customWidth="1"/>
    <col min="12525" max="12525" width="15.7109375" style="2" customWidth="1"/>
    <col min="12526" max="12526" width="12.5703125" style="2" customWidth="1"/>
    <col min="12527" max="12527" width="13.42578125" style="2" customWidth="1"/>
    <col min="12528" max="12772" width="9.140625" style="2"/>
    <col min="12773" max="12773" width="7" style="2" customWidth="1"/>
    <col min="12774" max="12774" width="45.140625" style="2" customWidth="1"/>
    <col min="12775" max="12775" width="14.140625" style="2" customWidth="1"/>
    <col min="12776" max="12776" width="18.42578125" style="2" customWidth="1"/>
    <col min="12777" max="12779" width="0" style="2" hidden="1" customWidth="1"/>
    <col min="12780" max="12780" width="15.140625" style="2" customWidth="1"/>
    <col min="12781" max="12781" width="15.7109375" style="2" customWidth="1"/>
    <col min="12782" max="12782" width="12.5703125" style="2" customWidth="1"/>
    <col min="12783" max="12783" width="13.42578125" style="2" customWidth="1"/>
    <col min="12784" max="13028" width="9.140625" style="2"/>
    <col min="13029" max="13029" width="7" style="2" customWidth="1"/>
    <col min="13030" max="13030" width="45.140625" style="2" customWidth="1"/>
    <col min="13031" max="13031" width="14.140625" style="2" customWidth="1"/>
    <col min="13032" max="13032" width="18.42578125" style="2" customWidth="1"/>
    <col min="13033" max="13035" width="0" style="2" hidden="1" customWidth="1"/>
    <col min="13036" max="13036" width="15.140625" style="2" customWidth="1"/>
    <col min="13037" max="13037" width="15.7109375" style="2" customWidth="1"/>
    <col min="13038" max="13038" width="12.5703125" style="2" customWidth="1"/>
    <col min="13039" max="13039" width="13.42578125" style="2" customWidth="1"/>
    <col min="13040" max="13284" width="9.140625" style="2"/>
    <col min="13285" max="13285" width="7" style="2" customWidth="1"/>
    <col min="13286" max="13286" width="45.140625" style="2" customWidth="1"/>
    <col min="13287" max="13287" width="14.140625" style="2" customWidth="1"/>
    <col min="13288" max="13288" width="18.42578125" style="2" customWidth="1"/>
    <col min="13289" max="13291" width="0" style="2" hidden="1" customWidth="1"/>
    <col min="13292" max="13292" width="15.140625" style="2" customWidth="1"/>
    <col min="13293" max="13293" width="15.7109375" style="2" customWidth="1"/>
    <col min="13294" max="13294" width="12.5703125" style="2" customWidth="1"/>
    <col min="13295" max="13295" width="13.42578125" style="2" customWidth="1"/>
    <col min="13296" max="13540" width="9.140625" style="2"/>
    <col min="13541" max="13541" width="7" style="2" customWidth="1"/>
    <col min="13542" max="13542" width="45.140625" style="2" customWidth="1"/>
    <col min="13543" max="13543" width="14.140625" style="2" customWidth="1"/>
    <col min="13544" max="13544" width="18.42578125" style="2" customWidth="1"/>
    <col min="13545" max="13547" width="0" style="2" hidden="1" customWidth="1"/>
    <col min="13548" max="13548" width="15.140625" style="2" customWidth="1"/>
    <col min="13549" max="13549" width="15.7109375" style="2" customWidth="1"/>
    <col min="13550" max="13550" width="12.5703125" style="2" customWidth="1"/>
    <col min="13551" max="13551" width="13.42578125" style="2" customWidth="1"/>
    <col min="13552" max="13796" width="9.140625" style="2"/>
    <col min="13797" max="13797" width="7" style="2" customWidth="1"/>
    <col min="13798" max="13798" width="45.140625" style="2" customWidth="1"/>
    <col min="13799" max="13799" width="14.140625" style="2" customWidth="1"/>
    <col min="13800" max="13800" width="18.42578125" style="2" customWidth="1"/>
    <col min="13801" max="13803" width="0" style="2" hidden="1" customWidth="1"/>
    <col min="13804" max="13804" width="15.140625" style="2" customWidth="1"/>
    <col min="13805" max="13805" width="15.7109375" style="2" customWidth="1"/>
    <col min="13806" max="13806" width="12.5703125" style="2" customWidth="1"/>
    <col min="13807" max="13807" width="13.42578125" style="2" customWidth="1"/>
    <col min="13808" max="14052" width="9.140625" style="2"/>
    <col min="14053" max="14053" width="7" style="2" customWidth="1"/>
    <col min="14054" max="14054" width="45.140625" style="2" customWidth="1"/>
    <col min="14055" max="14055" width="14.140625" style="2" customWidth="1"/>
    <col min="14056" max="14056" width="18.42578125" style="2" customWidth="1"/>
    <col min="14057" max="14059" width="0" style="2" hidden="1" customWidth="1"/>
    <col min="14060" max="14060" width="15.140625" style="2" customWidth="1"/>
    <col min="14061" max="14061" width="15.7109375" style="2" customWidth="1"/>
    <col min="14062" max="14062" width="12.5703125" style="2" customWidth="1"/>
    <col min="14063" max="14063" width="13.42578125" style="2" customWidth="1"/>
    <col min="14064" max="14308" width="9.140625" style="2"/>
    <col min="14309" max="14309" width="7" style="2" customWidth="1"/>
    <col min="14310" max="14310" width="45.140625" style="2" customWidth="1"/>
    <col min="14311" max="14311" width="14.140625" style="2" customWidth="1"/>
    <col min="14312" max="14312" width="18.42578125" style="2" customWidth="1"/>
    <col min="14313" max="14315" width="0" style="2" hidden="1" customWidth="1"/>
    <col min="14316" max="14316" width="15.140625" style="2" customWidth="1"/>
    <col min="14317" max="14317" width="15.7109375" style="2" customWidth="1"/>
    <col min="14318" max="14318" width="12.5703125" style="2" customWidth="1"/>
    <col min="14319" max="14319" width="13.42578125" style="2" customWidth="1"/>
    <col min="14320" max="14564" width="9.140625" style="2"/>
    <col min="14565" max="14565" width="7" style="2" customWidth="1"/>
    <col min="14566" max="14566" width="45.140625" style="2" customWidth="1"/>
    <col min="14567" max="14567" width="14.140625" style="2" customWidth="1"/>
    <col min="14568" max="14568" width="18.42578125" style="2" customWidth="1"/>
    <col min="14569" max="14571" width="0" style="2" hidden="1" customWidth="1"/>
    <col min="14572" max="14572" width="15.140625" style="2" customWidth="1"/>
    <col min="14573" max="14573" width="15.7109375" style="2" customWidth="1"/>
    <col min="14574" max="14574" width="12.5703125" style="2" customWidth="1"/>
    <col min="14575" max="14575" width="13.42578125" style="2" customWidth="1"/>
    <col min="14576" max="14820" width="9.140625" style="2"/>
    <col min="14821" max="14821" width="7" style="2" customWidth="1"/>
    <col min="14822" max="14822" width="45.140625" style="2" customWidth="1"/>
    <col min="14823" max="14823" width="14.140625" style="2" customWidth="1"/>
    <col min="14824" max="14824" width="18.42578125" style="2" customWidth="1"/>
    <col min="14825" max="14827" width="0" style="2" hidden="1" customWidth="1"/>
    <col min="14828" max="14828" width="15.140625" style="2" customWidth="1"/>
    <col min="14829" max="14829" width="15.7109375" style="2" customWidth="1"/>
    <col min="14830" max="14830" width="12.5703125" style="2" customWidth="1"/>
    <col min="14831" max="14831" width="13.42578125" style="2" customWidth="1"/>
    <col min="14832" max="15076" width="9.140625" style="2"/>
    <col min="15077" max="15077" width="7" style="2" customWidth="1"/>
    <col min="15078" max="15078" width="45.140625" style="2" customWidth="1"/>
    <col min="15079" max="15079" width="14.140625" style="2" customWidth="1"/>
    <col min="15080" max="15080" width="18.42578125" style="2" customWidth="1"/>
    <col min="15081" max="15083" width="0" style="2" hidden="1" customWidth="1"/>
    <col min="15084" max="15084" width="15.140625" style="2" customWidth="1"/>
    <col min="15085" max="15085" width="15.7109375" style="2" customWidth="1"/>
    <col min="15086" max="15086" width="12.5703125" style="2" customWidth="1"/>
    <col min="15087" max="15087" width="13.42578125" style="2" customWidth="1"/>
    <col min="15088" max="15332" width="9.140625" style="2"/>
    <col min="15333" max="15333" width="7" style="2" customWidth="1"/>
    <col min="15334" max="15334" width="45.140625" style="2" customWidth="1"/>
    <col min="15335" max="15335" width="14.140625" style="2" customWidth="1"/>
    <col min="15336" max="15336" width="18.42578125" style="2" customWidth="1"/>
    <col min="15337" max="15339" width="0" style="2" hidden="1" customWidth="1"/>
    <col min="15340" max="15340" width="15.140625" style="2" customWidth="1"/>
    <col min="15341" max="15341" width="15.7109375" style="2" customWidth="1"/>
    <col min="15342" max="15342" width="12.5703125" style="2" customWidth="1"/>
    <col min="15343" max="15343" width="13.42578125" style="2" customWidth="1"/>
    <col min="15344" max="15588" width="9.140625" style="2"/>
    <col min="15589" max="15589" width="7" style="2" customWidth="1"/>
    <col min="15590" max="15590" width="45.140625" style="2" customWidth="1"/>
    <col min="15591" max="15591" width="14.140625" style="2" customWidth="1"/>
    <col min="15592" max="15592" width="18.42578125" style="2" customWidth="1"/>
    <col min="15593" max="15595" width="0" style="2" hidden="1" customWidth="1"/>
    <col min="15596" max="15596" width="15.140625" style="2" customWidth="1"/>
    <col min="15597" max="15597" width="15.7109375" style="2" customWidth="1"/>
    <col min="15598" max="15598" width="12.5703125" style="2" customWidth="1"/>
    <col min="15599" max="15599" width="13.42578125" style="2" customWidth="1"/>
    <col min="15600" max="15844" width="9.140625" style="2"/>
    <col min="15845" max="15845" width="7" style="2" customWidth="1"/>
    <col min="15846" max="15846" width="45.140625" style="2" customWidth="1"/>
    <col min="15847" max="15847" width="14.140625" style="2" customWidth="1"/>
    <col min="15848" max="15848" width="18.42578125" style="2" customWidth="1"/>
    <col min="15849" max="15851" width="0" style="2" hidden="1" customWidth="1"/>
    <col min="15852" max="15852" width="15.140625" style="2" customWidth="1"/>
    <col min="15853" max="15853" width="15.7109375" style="2" customWidth="1"/>
    <col min="15854" max="15854" width="12.5703125" style="2" customWidth="1"/>
    <col min="15855" max="15855" width="13.42578125" style="2" customWidth="1"/>
    <col min="15856" max="16100" width="9.140625" style="2"/>
    <col min="16101" max="16101" width="7" style="2" customWidth="1"/>
    <col min="16102" max="16102" width="45.140625" style="2" customWidth="1"/>
    <col min="16103" max="16103" width="14.140625" style="2" customWidth="1"/>
    <col min="16104" max="16104" width="18.42578125" style="2" customWidth="1"/>
    <col min="16105" max="16107" width="0" style="2" hidden="1" customWidth="1"/>
    <col min="16108" max="16108" width="15.140625" style="2" customWidth="1"/>
    <col min="16109" max="16109" width="15.7109375" style="2" customWidth="1"/>
    <col min="16110" max="16110" width="12.5703125" style="2" customWidth="1"/>
    <col min="16111" max="16111" width="13.42578125" style="2" customWidth="1"/>
    <col min="16112" max="16384" width="9.140625" style="2"/>
  </cols>
  <sheetData>
    <row r="1" spans="1:14">
      <c r="J1" s="1" t="s">
        <v>917</v>
      </c>
    </row>
    <row r="2" spans="1:14">
      <c r="J2" s="1" t="s">
        <v>916</v>
      </c>
    </row>
    <row r="3" spans="1:14">
      <c r="A3" s="8"/>
      <c r="J3" s="1" t="s">
        <v>13</v>
      </c>
    </row>
    <row r="4" spans="1:14">
      <c r="A4" s="8"/>
      <c r="J4" s="1"/>
    </row>
    <row r="5" spans="1:14" ht="31.9" customHeight="1">
      <c r="A5" s="8"/>
      <c r="H5" s="344" t="s">
        <v>888</v>
      </c>
      <c r="I5" s="345"/>
      <c r="J5" s="345"/>
    </row>
    <row r="6" spans="1:14">
      <c r="A6" s="8"/>
      <c r="B6" s="9"/>
      <c r="C6" s="9"/>
      <c r="D6" s="9"/>
      <c r="E6" s="9"/>
      <c r="F6" s="9"/>
      <c r="G6" s="9"/>
    </row>
    <row r="7" spans="1:14" ht="14.45" customHeight="1">
      <c r="A7" s="325" t="s">
        <v>915</v>
      </c>
      <c r="B7" s="325"/>
      <c r="C7" s="325"/>
      <c r="D7" s="325"/>
      <c r="E7" s="325"/>
      <c r="F7" s="325"/>
      <c r="G7" s="325"/>
      <c r="H7" s="325"/>
      <c r="I7" s="325"/>
    </row>
    <row r="8" spans="1:14" ht="14.45" customHeight="1">
      <c r="A8" s="325" t="s">
        <v>914</v>
      </c>
      <c r="B8" s="325"/>
      <c r="C8" s="325"/>
      <c r="D8" s="325"/>
      <c r="E8" s="325"/>
      <c r="F8" s="325"/>
      <c r="G8" s="325"/>
      <c r="H8" s="325"/>
      <c r="I8" s="325"/>
    </row>
    <row r="9" spans="1:14" ht="15.75" customHeight="1">
      <c r="A9" s="346"/>
      <c r="B9" s="325"/>
      <c r="C9" s="325"/>
      <c r="D9" s="325"/>
      <c r="E9" s="325"/>
      <c r="F9" s="325"/>
      <c r="G9" s="325"/>
      <c r="H9" s="325"/>
    </row>
    <row r="10" spans="1:14" ht="15.75" customHeight="1">
      <c r="A10" s="9"/>
      <c r="B10" s="154"/>
      <c r="C10" s="154"/>
      <c r="D10" s="154"/>
      <c r="E10" s="154"/>
      <c r="F10" s="154"/>
      <c r="G10" s="154"/>
    </row>
    <row r="11" spans="1:14" ht="61.9" customHeight="1">
      <c r="A11" s="60" t="s">
        <v>3</v>
      </c>
      <c r="B11" s="100" t="s">
        <v>670</v>
      </c>
      <c r="C11" s="60" t="s">
        <v>913</v>
      </c>
      <c r="D11" s="60" t="s">
        <v>912</v>
      </c>
      <c r="E11" s="60" t="s">
        <v>911</v>
      </c>
      <c r="F11" s="60" t="s">
        <v>910</v>
      </c>
      <c r="G11" s="60" t="s">
        <v>909</v>
      </c>
      <c r="H11" s="60" t="s">
        <v>908</v>
      </c>
      <c r="I11" s="60" t="s">
        <v>907</v>
      </c>
      <c r="J11" s="60" t="s">
        <v>906</v>
      </c>
    </row>
    <row r="12" spans="1:14" s="55" customFormat="1" ht="12">
      <c r="A12" s="11">
        <v>1</v>
      </c>
      <c r="B12" s="300">
        <v>2</v>
      </c>
      <c r="C12" s="300">
        <v>3</v>
      </c>
      <c r="D12" s="300">
        <v>3</v>
      </c>
      <c r="E12" s="299">
        <v>4</v>
      </c>
      <c r="F12" s="299">
        <v>4</v>
      </c>
      <c r="G12" s="299">
        <v>5</v>
      </c>
      <c r="H12" s="98" t="s">
        <v>671</v>
      </c>
      <c r="I12" s="11">
        <v>7</v>
      </c>
      <c r="J12" s="11" t="s">
        <v>812</v>
      </c>
    </row>
    <row r="13" spans="1:14">
      <c r="A13" s="102" t="s">
        <v>4</v>
      </c>
      <c r="B13" s="155"/>
      <c r="C13" s="145">
        <f t="shared" ref="C13:J13" si="0">SUM(C14:C43)</f>
        <v>5821</v>
      </c>
      <c r="D13" s="145">
        <f t="shared" si="0"/>
        <v>4914</v>
      </c>
      <c r="E13" s="145">
        <f t="shared" si="0"/>
        <v>907</v>
      </c>
      <c r="F13" s="103">
        <f t="shared" si="0"/>
        <v>61979</v>
      </c>
      <c r="G13" s="103">
        <f t="shared" si="0"/>
        <v>142768</v>
      </c>
      <c r="H13" s="103">
        <f t="shared" si="0"/>
        <v>204747</v>
      </c>
      <c r="I13" s="103">
        <f t="shared" si="0"/>
        <v>600</v>
      </c>
      <c r="J13" s="103">
        <f t="shared" si="0"/>
        <v>205347</v>
      </c>
      <c r="L13" s="169"/>
    </row>
    <row r="14" spans="1:14">
      <c r="A14" s="18">
        <v>1</v>
      </c>
      <c r="B14" s="158" t="s">
        <v>691</v>
      </c>
      <c r="C14" s="298">
        <f t="shared" ref="C14:C43" si="1">D14+E14</f>
        <v>53</v>
      </c>
      <c r="D14" s="298">
        <v>36</v>
      </c>
      <c r="E14" s="298">
        <v>17</v>
      </c>
      <c r="F14" s="127">
        <v>424</v>
      </c>
      <c r="G14" s="127">
        <v>1440</v>
      </c>
      <c r="H14" s="127">
        <f t="shared" ref="H14:H43" si="2">F14+G14</f>
        <v>1864</v>
      </c>
      <c r="I14" s="127">
        <v>7</v>
      </c>
      <c r="J14" s="127">
        <f t="shared" ref="J14:J43" si="3">H14+I14</f>
        <v>1871</v>
      </c>
      <c r="L14" s="169"/>
      <c r="N14" s="59"/>
    </row>
    <row r="15" spans="1:14">
      <c r="A15" s="19">
        <v>2</v>
      </c>
      <c r="B15" s="160" t="s">
        <v>672</v>
      </c>
      <c r="C15" s="297">
        <f t="shared" si="1"/>
        <v>122</v>
      </c>
      <c r="D15" s="297">
        <v>88</v>
      </c>
      <c r="E15" s="297">
        <v>34</v>
      </c>
      <c r="F15" s="162">
        <v>1291</v>
      </c>
      <c r="G15" s="162">
        <v>3000</v>
      </c>
      <c r="H15" s="162">
        <f t="shared" si="2"/>
        <v>4291</v>
      </c>
      <c r="I15" s="162">
        <v>12</v>
      </c>
      <c r="J15" s="162">
        <f t="shared" si="3"/>
        <v>4303</v>
      </c>
      <c r="L15" s="169"/>
      <c r="N15" s="59"/>
    </row>
    <row r="16" spans="1:14">
      <c r="A16" s="19">
        <v>3</v>
      </c>
      <c r="B16" s="160" t="s">
        <v>802</v>
      </c>
      <c r="C16" s="297">
        <f t="shared" si="1"/>
        <v>42</v>
      </c>
      <c r="D16" s="297">
        <v>0</v>
      </c>
      <c r="E16" s="297">
        <v>42</v>
      </c>
      <c r="F16" s="162">
        <v>0</v>
      </c>
      <c r="G16" s="162">
        <v>1477</v>
      </c>
      <c r="H16" s="162">
        <f t="shared" si="2"/>
        <v>1477</v>
      </c>
      <c r="I16" s="162">
        <v>5</v>
      </c>
      <c r="J16" s="162">
        <f t="shared" si="3"/>
        <v>1482</v>
      </c>
      <c r="L16" s="169"/>
      <c r="N16" s="59"/>
    </row>
    <row r="17" spans="1:14">
      <c r="A17" s="19">
        <v>4</v>
      </c>
      <c r="B17" s="160" t="s">
        <v>673</v>
      </c>
      <c r="C17" s="297">
        <f t="shared" si="1"/>
        <v>211</v>
      </c>
      <c r="D17" s="297">
        <v>211</v>
      </c>
      <c r="E17" s="297">
        <v>0</v>
      </c>
      <c r="F17" s="162">
        <v>2800</v>
      </c>
      <c r="G17" s="162">
        <v>4622</v>
      </c>
      <c r="H17" s="162">
        <f t="shared" si="2"/>
        <v>7422</v>
      </c>
      <c r="I17" s="162">
        <v>21</v>
      </c>
      <c r="J17" s="162">
        <f t="shared" si="3"/>
        <v>7443</v>
      </c>
      <c r="L17" s="169"/>
      <c r="N17" s="59"/>
    </row>
    <row r="18" spans="1:14">
      <c r="A18" s="19">
        <v>5</v>
      </c>
      <c r="B18" s="160" t="s">
        <v>674</v>
      </c>
      <c r="C18" s="297">
        <f t="shared" si="1"/>
        <v>124</v>
      </c>
      <c r="D18" s="297">
        <v>103</v>
      </c>
      <c r="E18" s="297">
        <v>21</v>
      </c>
      <c r="F18" s="162">
        <v>1362</v>
      </c>
      <c r="G18" s="162">
        <v>3000</v>
      </c>
      <c r="H18" s="162">
        <f t="shared" si="2"/>
        <v>4362</v>
      </c>
      <c r="I18" s="162">
        <v>12</v>
      </c>
      <c r="J18" s="162">
        <f t="shared" si="3"/>
        <v>4374</v>
      </c>
      <c r="L18" s="169"/>
      <c r="N18" s="59"/>
    </row>
    <row r="19" spans="1:14">
      <c r="A19" s="19">
        <v>6</v>
      </c>
      <c r="B19" s="160" t="s">
        <v>905</v>
      </c>
      <c r="C19" s="297">
        <f t="shared" si="1"/>
        <v>223</v>
      </c>
      <c r="D19" s="297">
        <v>189</v>
      </c>
      <c r="E19" s="297">
        <v>34</v>
      </c>
      <c r="F19" s="162">
        <v>3500</v>
      </c>
      <c r="G19" s="162">
        <v>4344</v>
      </c>
      <c r="H19" s="162">
        <f t="shared" si="2"/>
        <v>7844</v>
      </c>
      <c r="I19" s="162">
        <v>23</v>
      </c>
      <c r="J19" s="162">
        <f t="shared" si="3"/>
        <v>7867</v>
      </c>
      <c r="L19" s="169"/>
      <c r="N19" s="59"/>
    </row>
    <row r="20" spans="1:14">
      <c r="A20" s="19">
        <v>7</v>
      </c>
      <c r="B20" s="160" t="s">
        <v>675</v>
      </c>
      <c r="C20" s="297">
        <f t="shared" si="1"/>
        <v>432</v>
      </c>
      <c r="D20" s="297">
        <v>432</v>
      </c>
      <c r="E20" s="297">
        <v>0</v>
      </c>
      <c r="F20" s="162">
        <v>4148</v>
      </c>
      <c r="G20" s="162">
        <v>11047</v>
      </c>
      <c r="H20" s="162">
        <f t="shared" si="2"/>
        <v>15195</v>
      </c>
      <c r="I20" s="162">
        <v>45</v>
      </c>
      <c r="J20" s="162">
        <f t="shared" si="3"/>
        <v>15240</v>
      </c>
      <c r="L20" s="169"/>
      <c r="N20" s="59"/>
    </row>
    <row r="21" spans="1:14">
      <c r="A21" s="19">
        <v>8</v>
      </c>
      <c r="B21" s="160" t="s">
        <v>737</v>
      </c>
      <c r="C21" s="297">
        <f t="shared" si="1"/>
        <v>76</v>
      </c>
      <c r="D21" s="297">
        <v>0</v>
      </c>
      <c r="E21" s="297">
        <v>76</v>
      </c>
      <c r="F21" s="162">
        <v>0</v>
      </c>
      <c r="G21" s="162">
        <v>2673</v>
      </c>
      <c r="H21" s="162">
        <f t="shared" si="2"/>
        <v>2673</v>
      </c>
      <c r="I21" s="162">
        <v>8</v>
      </c>
      <c r="J21" s="162">
        <f t="shared" si="3"/>
        <v>2681</v>
      </c>
      <c r="L21" s="169"/>
      <c r="N21" s="59"/>
    </row>
    <row r="22" spans="1:14">
      <c r="A22" s="19">
        <v>9</v>
      </c>
      <c r="B22" s="160" t="s">
        <v>676</v>
      </c>
      <c r="C22" s="297">
        <f t="shared" si="1"/>
        <v>225</v>
      </c>
      <c r="D22" s="297">
        <v>213</v>
      </c>
      <c r="E22" s="297">
        <v>12</v>
      </c>
      <c r="F22" s="162">
        <v>2700</v>
      </c>
      <c r="G22" s="162">
        <v>5214</v>
      </c>
      <c r="H22" s="162">
        <f t="shared" si="2"/>
        <v>7914</v>
      </c>
      <c r="I22" s="162">
        <v>23</v>
      </c>
      <c r="J22" s="162">
        <f t="shared" si="3"/>
        <v>7937</v>
      </c>
      <c r="L22" s="169"/>
      <c r="N22" s="59"/>
    </row>
    <row r="23" spans="1:14">
      <c r="A23" s="19">
        <v>10</v>
      </c>
      <c r="B23" s="160" t="s">
        <v>677</v>
      </c>
      <c r="C23" s="297">
        <f t="shared" si="1"/>
        <v>203</v>
      </c>
      <c r="D23" s="297">
        <v>152</v>
      </c>
      <c r="E23" s="297">
        <v>51</v>
      </c>
      <c r="F23" s="162">
        <v>360</v>
      </c>
      <c r="G23" s="162">
        <v>6780</v>
      </c>
      <c r="H23" s="162">
        <f t="shared" si="2"/>
        <v>7140</v>
      </c>
      <c r="I23" s="162">
        <v>21</v>
      </c>
      <c r="J23" s="162">
        <f t="shared" si="3"/>
        <v>7161</v>
      </c>
      <c r="L23" s="169"/>
      <c r="N23" s="59"/>
    </row>
    <row r="24" spans="1:14">
      <c r="A24" s="19">
        <v>11</v>
      </c>
      <c r="B24" s="160" t="s">
        <v>678</v>
      </c>
      <c r="C24" s="297">
        <f t="shared" si="1"/>
        <v>92</v>
      </c>
      <c r="D24" s="297">
        <v>92</v>
      </c>
      <c r="E24" s="297">
        <v>0</v>
      </c>
      <c r="F24" s="162">
        <v>1000</v>
      </c>
      <c r="G24" s="162">
        <v>2236</v>
      </c>
      <c r="H24" s="162">
        <f t="shared" si="2"/>
        <v>3236</v>
      </c>
      <c r="I24" s="162">
        <v>9</v>
      </c>
      <c r="J24" s="162">
        <f t="shared" si="3"/>
        <v>3245</v>
      </c>
      <c r="L24" s="169"/>
      <c r="N24" s="59"/>
    </row>
    <row r="25" spans="1:14">
      <c r="A25" s="19">
        <v>12</v>
      </c>
      <c r="B25" s="160" t="s">
        <v>679</v>
      </c>
      <c r="C25" s="297">
        <f t="shared" si="1"/>
        <v>186</v>
      </c>
      <c r="D25" s="297">
        <v>172</v>
      </c>
      <c r="E25" s="297">
        <v>14</v>
      </c>
      <c r="F25" s="162">
        <v>542</v>
      </c>
      <c r="G25" s="162">
        <v>6000</v>
      </c>
      <c r="H25" s="162">
        <f t="shared" si="2"/>
        <v>6542</v>
      </c>
      <c r="I25" s="162">
        <v>19</v>
      </c>
      <c r="J25" s="162">
        <f t="shared" si="3"/>
        <v>6561</v>
      </c>
      <c r="L25" s="169"/>
      <c r="N25" s="59"/>
    </row>
    <row r="26" spans="1:14">
      <c r="A26" s="19">
        <v>13</v>
      </c>
      <c r="B26" s="160" t="s">
        <v>803</v>
      </c>
      <c r="C26" s="297">
        <f t="shared" si="1"/>
        <v>32</v>
      </c>
      <c r="D26" s="297">
        <v>0</v>
      </c>
      <c r="E26" s="297">
        <v>32</v>
      </c>
      <c r="F26" s="162">
        <v>0</v>
      </c>
      <c r="G26" s="162">
        <v>1126</v>
      </c>
      <c r="H26" s="162">
        <f t="shared" si="2"/>
        <v>1126</v>
      </c>
      <c r="I26" s="162">
        <v>3</v>
      </c>
      <c r="J26" s="162">
        <f t="shared" si="3"/>
        <v>1129</v>
      </c>
      <c r="L26" s="169"/>
      <c r="N26" s="59"/>
    </row>
    <row r="27" spans="1:14">
      <c r="A27" s="19">
        <v>14</v>
      </c>
      <c r="B27" s="160" t="s">
        <v>680</v>
      </c>
      <c r="C27" s="297">
        <f t="shared" si="1"/>
        <v>67</v>
      </c>
      <c r="D27" s="297">
        <v>42</v>
      </c>
      <c r="E27" s="297">
        <v>25</v>
      </c>
      <c r="F27" s="162">
        <v>1000</v>
      </c>
      <c r="G27" s="162">
        <v>1357</v>
      </c>
      <c r="H27" s="162">
        <f t="shared" si="2"/>
        <v>2357</v>
      </c>
      <c r="I27" s="162">
        <v>7</v>
      </c>
      <c r="J27" s="162">
        <f t="shared" si="3"/>
        <v>2364</v>
      </c>
      <c r="L27" s="169"/>
      <c r="N27" s="59"/>
    </row>
    <row r="28" spans="1:14">
      <c r="A28" s="19">
        <v>15</v>
      </c>
      <c r="B28" s="160" t="s">
        <v>804</v>
      </c>
      <c r="C28" s="297">
        <f t="shared" si="1"/>
        <v>39</v>
      </c>
      <c r="D28" s="297">
        <v>0</v>
      </c>
      <c r="E28" s="297">
        <v>39</v>
      </c>
      <c r="F28" s="162">
        <v>0</v>
      </c>
      <c r="G28" s="162">
        <v>1372</v>
      </c>
      <c r="H28" s="162">
        <f t="shared" si="2"/>
        <v>1372</v>
      </c>
      <c r="I28" s="162">
        <v>4</v>
      </c>
      <c r="J28" s="162">
        <f t="shared" si="3"/>
        <v>1376</v>
      </c>
      <c r="L28" s="169"/>
      <c r="N28" s="59"/>
    </row>
    <row r="29" spans="1:14">
      <c r="A29" s="19">
        <v>16</v>
      </c>
      <c r="B29" s="160" t="s">
        <v>681</v>
      </c>
      <c r="C29" s="297">
        <f t="shared" si="1"/>
        <v>215</v>
      </c>
      <c r="D29" s="297">
        <v>176</v>
      </c>
      <c r="E29" s="297">
        <v>39</v>
      </c>
      <c r="F29" s="162">
        <v>4000</v>
      </c>
      <c r="G29" s="162">
        <f>2562+1000</f>
        <v>3562</v>
      </c>
      <c r="H29" s="162">
        <f t="shared" si="2"/>
        <v>7562</v>
      </c>
      <c r="I29" s="162">
        <v>23</v>
      </c>
      <c r="J29" s="162">
        <f t="shared" si="3"/>
        <v>7585</v>
      </c>
      <c r="L29" s="169"/>
      <c r="N29" s="59"/>
    </row>
    <row r="30" spans="1:14">
      <c r="A30" s="19">
        <v>17</v>
      </c>
      <c r="B30" s="160" t="s">
        <v>682</v>
      </c>
      <c r="C30" s="297">
        <f t="shared" si="1"/>
        <v>950</v>
      </c>
      <c r="D30" s="297">
        <v>950</v>
      </c>
      <c r="E30" s="297">
        <v>0</v>
      </c>
      <c r="F30" s="162">
        <v>12500</v>
      </c>
      <c r="G30" s="162">
        <v>20915</v>
      </c>
      <c r="H30" s="162">
        <f t="shared" si="2"/>
        <v>33415</v>
      </c>
      <c r="I30" s="162">
        <v>98</v>
      </c>
      <c r="J30" s="162">
        <f t="shared" si="3"/>
        <v>33513</v>
      </c>
      <c r="L30" s="169"/>
      <c r="N30" s="59"/>
    </row>
    <row r="31" spans="1:14">
      <c r="A31" s="19">
        <v>18</v>
      </c>
      <c r="B31" s="160" t="s">
        <v>683</v>
      </c>
      <c r="C31" s="297">
        <f t="shared" si="1"/>
        <v>276</v>
      </c>
      <c r="D31" s="297">
        <v>276</v>
      </c>
      <c r="E31" s="297">
        <v>0</v>
      </c>
      <c r="F31" s="162">
        <v>4000</v>
      </c>
      <c r="G31" s="162">
        <v>5708</v>
      </c>
      <c r="H31" s="162">
        <f t="shared" si="2"/>
        <v>9708</v>
      </c>
      <c r="I31" s="162">
        <v>28</v>
      </c>
      <c r="J31" s="162">
        <f t="shared" si="3"/>
        <v>9736</v>
      </c>
      <c r="L31" s="169"/>
      <c r="N31" s="59"/>
    </row>
    <row r="32" spans="1:14">
      <c r="A32" s="19">
        <v>19</v>
      </c>
      <c r="B32" s="160" t="s">
        <v>684</v>
      </c>
      <c r="C32" s="297">
        <f t="shared" si="1"/>
        <v>412</v>
      </c>
      <c r="D32" s="297">
        <v>412</v>
      </c>
      <c r="E32" s="297">
        <v>0</v>
      </c>
      <c r="F32" s="162">
        <v>5000</v>
      </c>
      <c r="G32" s="162">
        <v>9492</v>
      </c>
      <c r="H32" s="162">
        <f t="shared" si="2"/>
        <v>14492</v>
      </c>
      <c r="I32" s="162">
        <v>42</v>
      </c>
      <c r="J32" s="162">
        <f t="shared" si="3"/>
        <v>14534</v>
      </c>
      <c r="L32" s="169"/>
      <c r="N32" s="59"/>
    </row>
    <row r="33" spans="1:14">
      <c r="A33" s="19">
        <v>20</v>
      </c>
      <c r="B33" s="160" t="s">
        <v>805</v>
      </c>
      <c r="C33" s="297">
        <f t="shared" si="1"/>
        <v>17</v>
      </c>
      <c r="D33" s="297">
        <v>0</v>
      </c>
      <c r="E33" s="297">
        <v>17</v>
      </c>
      <c r="F33" s="162">
        <v>0</v>
      </c>
      <c r="G33" s="162">
        <v>598</v>
      </c>
      <c r="H33" s="162">
        <f t="shared" si="2"/>
        <v>598</v>
      </c>
      <c r="I33" s="162">
        <v>2</v>
      </c>
      <c r="J33" s="162">
        <f t="shared" si="3"/>
        <v>600</v>
      </c>
      <c r="L33" s="169"/>
      <c r="N33" s="59"/>
    </row>
    <row r="34" spans="1:14">
      <c r="A34" s="19">
        <v>21</v>
      </c>
      <c r="B34" s="163" t="s">
        <v>806</v>
      </c>
      <c r="C34" s="296">
        <f t="shared" si="1"/>
        <v>54</v>
      </c>
      <c r="D34" s="296">
        <v>0</v>
      </c>
      <c r="E34" s="296">
        <v>54</v>
      </c>
      <c r="F34" s="162">
        <v>0</v>
      </c>
      <c r="G34" s="162">
        <v>1899</v>
      </c>
      <c r="H34" s="162">
        <f t="shared" si="2"/>
        <v>1899</v>
      </c>
      <c r="I34" s="162">
        <v>6</v>
      </c>
      <c r="J34" s="162">
        <f t="shared" si="3"/>
        <v>1905</v>
      </c>
      <c r="L34" s="169"/>
      <c r="N34" s="59"/>
    </row>
    <row r="35" spans="1:14">
      <c r="A35" s="19">
        <v>22</v>
      </c>
      <c r="B35" s="163" t="s">
        <v>807</v>
      </c>
      <c r="C35" s="296">
        <f t="shared" si="1"/>
        <v>37</v>
      </c>
      <c r="D35" s="296">
        <v>0</v>
      </c>
      <c r="E35" s="296">
        <v>37</v>
      </c>
      <c r="F35" s="165">
        <v>0</v>
      </c>
      <c r="G35" s="165">
        <v>1301</v>
      </c>
      <c r="H35" s="165">
        <f t="shared" si="2"/>
        <v>1301</v>
      </c>
      <c r="I35" s="165">
        <v>4</v>
      </c>
      <c r="J35" s="165">
        <f t="shared" si="3"/>
        <v>1305</v>
      </c>
      <c r="L35" s="169"/>
      <c r="N35" s="59"/>
    </row>
    <row r="36" spans="1:14">
      <c r="A36" s="19">
        <v>23</v>
      </c>
      <c r="B36" s="163" t="s">
        <v>808</v>
      </c>
      <c r="C36" s="296">
        <f t="shared" si="1"/>
        <v>118</v>
      </c>
      <c r="D36" s="296">
        <v>0</v>
      </c>
      <c r="E36" s="296">
        <v>118</v>
      </c>
      <c r="F36" s="165">
        <v>0</v>
      </c>
      <c r="G36" s="165">
        <v>4151</v>
      </c>
      <c r="H36" s="165">
        <f t="shared" si="2"/>
        <v>4151</v>
      </c>
      <c r="I36" s="165">
        <v>12</v>
      </c>
      <c r="J36" s="165">
        <f t="shared" si="3"/>
        <v>4163</v>
      </c>
      <c r="L36" s="169"/>
      <c r="N36" s="59"/>
    </row>
    <row r="37" spans="1:14">
      <c r="A37" s="19">
        <v>24</v>
      </c>
      <c r="B37" s="163" t="s">
        <v>744</v>
      </c>
      <c r="C37" s="296">
        <f t="shared" si="1"/>
        <v>39</v>
      </c>
      <c r="D37" s="296">
        <v>0</v>
      </c>
      <c r="E37" s="296">
        <v>39</v>
      </c>
      <c r="F37" s="165">
        <v>0</v>
      </c>
      <c r="G37" s="165">
        <v>1372</v>
      </c>
      <c r="H37" s="165">
        <f t="shared" si="2"/>
        <v>1372</v>
      </c>
      <c r="I37" s="165">
        <v>4</v>
      </c>
      <c r="J37" s="165">
        <f t="shared" si="3"/>
        <v>1376</v>
      </c>
      <c r="L37" s="169"/>
      <c r="N37" s="59"/>
    </row>
    <row r="38" spans="1:14">
      <c r="A38" s="19">
        <v>25</v>
      </c>
      <c r="B38" s="163" t="s">
        <v>809</v>
      </c>
      <c r="C38" s="296">
        <f t="shared" si="1"/>
        <v>88</v>
      </c>
      <c r="D38" s="296">
        <v>0</v>
      </c>
      <c r="E38" s="296">
        <v>88</v>
      </c>
      <c r="F38" s="165">
        <v>0</v>
      </c>
      <c r="G38" s="165">
        <v>3095</v>
      </c>
      <c r="H38" s="165">
        <f t="shared" si="2"/>
        <v>3095</v>
      </c>
      <c r="I38" s="165">
        <v>9</v>
      </c>
      <c r="J38" s="165">
        <f t="shared" si="3"/>
        <v>3104</v>
      </c>
      <c r="L38" s="169"/>
      <c r="N38" s="59"/>
    </row>
    <row r="39" spans="1:14">
      <c r="A39" s="19">
        <v>26</v>
      </c>
      <c r="B39" s="163" t="s">
        <v>810</v>
      </c>
      <c r="C39" s="296">
        <f t="shared" si="1"/>
        <v>82</v>
      </c>
      <c r="D39" s="296">
        <v>0</v>
      </c>
      <c r="E39" s="296">
        <v>82</v>
      </c>
      <c r="F39" s="165">
        <v>0</v>
      </c>
      <c r="G39" s="165">
        <v>2884</v>
      </c>
      <c r="H39" s="165">
        <f t="shared" si="2"/>
        <v>2884</v>
      </c>
      <c r="I39" s="165">
        <v>9</v>
      </c>
      <c r="J39" s="165">
        <f t="shared" si="3"/>
        <v>2893</v>
      </c>
      <c r="L39" s="169"/>
      <c r="N39" s="59"/>
    </row>
    <row r="40" spans="1:14">
      <c r="A40" s="19">
        <v>27</v>
      </c>
      <c r="B40" s="163" t="s">
        <v>685</v>
      </c>
      <c r="C40" s="296">
        <f t="shared" si="1"/>
        <v>702</v>
      </c>
      <c r="D40" s="296">
        <v>702</v>
      </c>
      <c r="E40" s="296">
        <v>0</v>
      </c>
      <c r="F40" s="165">
        <v>8000</v>
      </c>
      <c r="G40" s="165">
        <v>16692</v>
      </c>
      <c r="H40" s="165">
        <f t="shared" si="2"/>
        <v>24692</v>
      </c>
      <c r="I40" s="165">
        <v>72</v>
      </c>
      <c r="J40" s="165">
        <f t="shared" si="3"/>
        <v>24764</v>
      </c>
      <c r="L40" s="169"/>
      <c r="N40" s="59"/>
    </row>
    <row r="41" spans="1:14">
      <c r="A41" s="19">
        <v>28</v>
      </c>
      <c r="B41" s="163" t="s">
        <v>686</v>
      </c>
      <c r="C41" s="296">
        <f t="shared" si="1"/>
        <v>155</v>
      </c>
      <c r="D41" s="296">
        <v>137</v>
      </c>
      <c r="E41" s="296">
        <v>18</v>
      </c>
      <c r="F41" s="165">
        <v>2352</v>
      </c>
      <c r="G41" s="165">
        <v>3100</v>
      </c>
      <c r="H41" s="165">
        <f t="shared" si="2"/>
        <v>5452</v>
      </c>
      <c r="I41" s="165">
        <v>16</v>
      </c>
      <c r="J41" s="165">
        <f t="shared" si="3"/>
        <v>5468</v>
      </c>
      <c r="L41" s="169"/>
      <c r="N41" s="59"/>
    </row>
    <row r="42" spans="1:14">
      <c r="A42" s="19">
        <v>29</v>
      </c>
      <c r="B42" s="163" t="s">
        <v>687</v>
      </c>
      <c r="C42" s="296">
        <f t="shared" si="1"/>
        <v>101</v>
      </c>
      <c r="D42" s="296">
        <v>83</v>
      </c>
      <c r="E42" s="296">
        <v>18</v>
      </c>
      <c r="F42" s="165">
        <v>1000</v>
      </c>
      <c r="G42" s="165">
        <v>2553</v>
      </c>
      <c r="H42" s="165">
        <f t="shared" si="2"/>
        <v>3553</v>
      </c>
      <c r="I42" s="165">
        <v>10</v>
      </c>
      <c r="J42" s="165">
        <f t="shared" si="3"/>
        <v>3563</v>
      </c>
      <c r="L42" s="169"/>
      <c r="N42" s="59"/>
    </row>
    <row r="43" spans="1:14">
      <c r="A43" s="166">
        <v>30</v>
      </c>
      <c r="B43" s="167" t="s">
        <v>688</v>
      </c>
      <c r="C43" s="295">
        <f t="shared" si="1"/>
        <v>448</v>
      </c>
      <c r="D43" s="295">
        <v>448</v>
      </c>
      <c r="E43" s="295">
        <v>0</v>
      </c>
      <c r="F43" s="135">
        <v>6000</v>
      </c>
      <c r="G43" s="135">
        <v>9758</v>
      </c>
      <c r="H43" s="135">
        <f t="shared" si="2"/>
        <v>15758</v>
      </c>
      <c r="I43" s="135">
        <v>46</v>
      </c>
      <c r="J43" s="135">
        <f t="shared" si="3"/>
        <v>15804</v>
      </c>
      <c r="L43" s="169"/>
      <c r="N43" s="59"/>
    </row>
    <row r="44" spans="1:14">
      <c r="A44" s="8"/>
    </row>
    <row r="45" spans="1:14">
      <c r="A45" s="326" t="s">
        <v>848</v>
      </c>
      <c r="B45" s="326"/>
      <c r="C45" s="326"/>
      <c r="D45" s="326"/>
      <c r="E45" s="326"/>
      <c r="F45" s="326"/>
      <c r="G45" s="326"/>
      <c r="H45" s="326"/>
      <c r="I45" s="326"/>
      <c r="J45" s="326"/>
    </row>
    <row r="46" spans="1:14">
      <c r="A46" s="347"/>
      <c r="B46" s="347"/>
      <c r="C46" s="347"/>
      <c r="D46" s="347"/>
      <c r="E46" s="347"/>
      <c r="F46" s="347"/>
      <c r="G46" s="347"/>
      <c r="H46" s="347"/>
      <c r="I46" s="347"/>
      <c r="J46" s="347"/>
    </row>
    <row r="47" spans="1:14">
      <c r="A47" s="8"/>
    </row>
    <row r="48" spans="1:14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  <row r="112" spans="1:1">
      <c r="A112" s="8"/>
    </row>
    <row r="113" spans="1:1">
      <c r="A113" s="8"/>
    </row>
    <row r="114" spans="1:1">
      <c r="A114" s="8"/>
    </row>
    <row r="115" spans="1:1">
      <c r="A115" s="8"/>
    </row>
    <row r="116" spans="1:1">
      <c r="A116" s="8"/>
    </row>
    <row r="117" spans="1:1">
      <c r="A117" s="8"/>
    </row>
    <row r="118" spans="1:1">
      <c r="A118" s="8"/>
    </row>
    <row r="119" spans="1:1">
      <c r="A119" s="8"/>
    </row>
    <row r="120" spans="1:1">
      <c r="A120" s="8"/>
    </row>
  </sheetData>
  <mergeCells count="6">
    <mergeCell ref="A46:J46"/>
    <mergeCell ref="H5:J5"/>
    <mergeCell ref="A7:I7"/>
    <mergeCell ref="A8:I8"/>
    <mergeCell ref="A9:H9"/>
    <mergeCell ref="A45:J45"/>
  </mergeCells>
  <pageMargins left="0.70866141732283505" right="0.31496062992126" top="0.74803149606299202" bottom="0.74803149606299202" header="0.31496062992126" footer="0.31496062992126"/>
  <pageSetup paperSize="9" scale="64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5549F-FFD7-46B0-AA7C-9BA5CE70A981}">
  <sheetPr>
    <tabColor theme="4"/>
    <pageSetUpPr fitToPage="1"/>
  </sheetPr>
  <dimension ref="A1:F34"/>
  <sheetViews>
    <sheetView workbookViewId="0">
      <selection activeCell="I21" sqref="I21"/>
    </sheetView>
  </sheetViews>
  <sheetFormatPr defaultRowHeight="12.75" outlineLevelCol="1"/>
  <cols>
    <col min="1" max="1" width="5.5703125" style="4" customWidth="1"/>
    <col min="2" max="2" width="68.140625" style="4" customWidth="1"/>
    <col min="3" max="3" width="10.140625" style="4" customWidth="1"/>
    <col min="4" max="4" width="12.28515625" style="4" hidden="1" customWidth="1" outlineLevel="1"/>
    <col min="5" max="5" width="10.7109375" style="4" hidden="1" customWidth="1" outlineLevel="1"/>
    <col min="6" max="6" width="11" style="4" customWidth="1" collapsed="1"/>
    <col min="7" max="7" width="9.140625" style="4"/>
    <col min="8" max="8" width="25" style="4" customWidth="1"/>
    <col min="9" max="233" width="9.140625" style="4"/>
    <col min="234" max="234" width="7.5703125" style="4" customWidth="1"/>
    <col min="235" max="235" width="40.28515625" style="4" customWidth="1"/>
    <col min="236" max="236" width="14.28515625" style="4" customWidth="1"/>
    <col min="237" max="237" width="13.42578125" style="4" customWidth="1"/>
    <col min="238" max="238" width="13.140625" style="4" customWidth="1"/>
    <col min="239" max="241" width="0" style="4" hidden="1" customWidth="1"/>
    <col min="242" max="242" width="15.140625" style="4" customWidth="1"/>
    <col min="243" max="489" width="9.140625" style="4"/>
    <col min="490" max="490" width="7.5703125" style="4" customWidth="1"/>
    <col min="491" max="491" width="40.28515625" style="4" customWidth="1"/>
    <col min="492" max="492" width="14.28515625" style="4" customWidth="1"/>
    <col min="493" max="493" width="13.42578125" style="4" customWidth="1"/>
    <col min="494" max="494" width="13.140625" style="4" customWidth="1"/>
    <col min="495" max="497" width="0" style="4" hidden="1" customWidth="1"/>
    <col min="498" max="498" width="15.140625" style="4" customWidth="1"/>
    <col min="499" max="745" width="9.140625" style="4"/>
    <col min="746" max="746" width="7.5703125" style="4" customWidth="1"/>
    <col min="747" max="747" width="40.28515625" style="4" customWidth="1"/>
    <col min="748" max="748" width="14.28515625" style="4" customWidth="1"/>
    <col min="749" max="749" width="13.42578125" style="4" customWidth="1"/>
    <col min="750" max="750" width="13.140625" style="4" customWidth="1"/>
    <col min="751" max="753" width="0" style="4" hidden="1" customWidth="1"/>
    <col min="754" max="754" width="15.140625" style="4" customWidth="1"/>
    <col min="755" max="1001" width="9.140625" style="4"/>
    <col min="1002" max="1002" width="7.5703125" style="4" customWidth="1"/>
    <col min="1003" max="1003" width="40.28515625" style="4" customWidth="1"/>
    <col min="1004" max="1004" width="14.28515625" style="4" customWidth="1"/>
    <col min="1005" max="1005" width="13.42578125" style="4" customWidth="1"/>
    <col min="1006" max="1006" width="13.140625" style="4" customWidth="1"/>
    <col min="1007" max="1009" width="0" style="4" hidden="1" customWidth="1"/>
    <col min="1010" max="1010" width="15.140625" style="4" customWidth="1"/>
    <col min="1011" max="1257" width="9.140625" style="4"/>
    <col min="1258" max="1258" width="7.5703125" style="4" customWidth="1"/>
    <col min="1259" max="1259" width="40.28515625" style="4" customWidth="1"/>
    <col min="1260" max="1260" width="14.28515625" style="4" customWidth="1"/>
    <col min="1261" max="1261" width="13.42578125" style="4" customWidth="1"/>
    <col min="1262" max="1262" width="13.140625" style="4" customWidth="1"/>
    <col min="1263" max="1265" width="0" style="4" hidden="1" customWidth="1"/>
    <col min="1266" max="1266" width="15.140625" style="4" customWidth="1"/>
    <col min="1267" max="1513" width="9.140625" style="4"/>
    <col min="1514" max="1514" width="7.5703125" style="4" customWidth="1"/>
    <col min="1515" max="1515" width="40.28515625" style="4" customWidth="1"/>
    <col min="1516" max="1516" width="14.28515625" style="4" customWidth="1"/>
    <col min="1517" max="1517" width="13.42578125" style="4" customWidth="1"/>
    <col min="1518" max="1518" width="13.140625" style="4" customWidth="1"/>
    <col min="1519" max="1521" width="0" style="4" hidden="1" customWidth="1"/>
    <col min="1522" max="1522" width="15.140625" style="4" customWidth="1"/>
    <col min="1523" max="1769" width="9.140625" style="4"/>
    <col min="1770" max="1770" width="7.5703125" style="4" customWidth="1"/>
    <col min="1771" max="1771" width="40.28515625" style="4" customWidth="1"/>
    <col min="1772" max="1772" width="14.28515625" style="4" customWidth="1"/>
    <col min="1773" max="1773" width="13.42578125" style="4" customWidth="1"/>
    <col min="1774" max="1774" width="13.140625" style="4" customWidth="1"/>
    <col min="1775" max="1777" width="0" style="4" hidden="1" customWidth="1"/>
    <col min="1778" max="1778" width="15.140625" style="4" customWidth="1"/>
    <col min="1779" max="2025" width="9.140625" style="4"/>
    <col min="2026" max="2026" width="7.5703125" style="4" customWidth="1"/>
    <col min="2027" max="2027" width="40.28515625" style="4" customWidth="1"/>
    <col min="2028" max="2028" width="14.28515625" style="4" customWidth="1"/>
    <col min="2029" max="2029" width="13.42578125" style="4" customWidth="1"/>
    <col min="2030" max="2030" width="13.140625" style="4" customWidth="1"/>
    <col min="2031" max="2033" width="0" style="4" hidden="1" customWidth="1"/>
    <col min="2034" max="2034" width="15.140625" style="4" customWidth="1"/>
    <col min="2035" max="2281" width="9.140625" style="4"/>
    <col min="2282" max="2282" width="7.5703125" style="4" customWidth="1"/>
    <col min="2283" max="2283" width="40.28515625" style="4" customWidth="1"/>
    <col min="2284" max="2284" width="14.28515625" style="4" customWidth="1"/>
    <col min="2285" max="2285" width="13.42578125" style="4" customWidth="1"/>
    <col min="2286" max="2286" width="13.140625" style="4" customWidth="1"/>
    <col min="2287" max="2289" width="0" style="4" hidden="1" customWidth="1"/>
    <col min="2290" max="2290" width="15.140625" style="4" customWidth="1"/>
    <col min="2291" max="2537" width="9.140625" style="4"/>
    <col min="2538" max="2538" width="7.5703125" style="4" customWidth="1"/>
    <col min="2539" max="2539" width="40.28515625" style="4" customWidth="1"/>
    <col min="2540" max="2540" width="14.28515625" style="4" customWidth="1"/>
    <col min="2541" max="2541" width="13.42578125" style="4" customWidth="1"/>
    <col min="2542" max="2542" width="13.140625" style="4" customWidth="1"/>
    <col min="2543" max="2545" width="0" style="4" hidden="1" customWidth="1"/>
    <col min="2546" max="2546" width="15.140625" style="4" customWidth="1"/>
    <col min="2547" max="2793" width="9.140625" style="4"/>
    <col min="2794" max="2794" width="7.5703125" style="4" customWidth="1"/>
    <col min="2795" max="2795" width="40.28515625" style="4" customWidth="1"/>
    <col min="2796" max="2796" width="14.28515625" style="4" customWidth="1"/>
    <col min="2797" max="2797" width="13.42578125" style="4" customWidth="1"/>
    <col min="2798" max="2798" width="13.140625" style="4" customWidth="1"/>
    <col min="2799" max="2801" width="0" style="4" hidden="1" customWidth="1"/>
    <col min="2802" max="2802" width="15.140625" style="4" customWidth="1"/>
    <col min="2803" max="3049" width="9.140625" style="4"/>
    <col min="3050" max="3050" width="7.5703125" style="4" customWidth="1"/>
    <col min="3051" max="3051" width="40.28515625" style="4" customWidth="1"/>
    <col min="3052" max="3052" width="14.28515625" style="4" customWidth="1"/>
    <col min="3053" max="3053" width="13.42578125" style="4" customWidth="1"/>
    <col min="3054" max="3054" width="13.140625" style="4" customWidth="1"/>
    <col min="3055" max="3057" width="0" style="4" hidden="1" customWidth="1"/>
    <col min="3058" max="3058" width="15.140625" style="4" customWidth="1"/>
    <col min="3059" max="3305" width="9.140625" style="4"/>
    <col min="3306" max="3306" width="7.5703125" style="4" customWidth="1"/>
    <col min="3307" max="3307" width="40.28515625" style="4" customWidth="1"/>
    <col min="3308" max="3308" width="14.28515625" style="4" customWidth="1"/>
    <col min="3309" max="3309" width="13.42578125" style="4" customWidth="1"/>
    <col min="3310" max="3310" width="13.140625" style="4" customWidth="1"/>
    <col min="3311" max="3313" width="0" style="4" hidden="1" customWidth="1"/>
    <col min="3314" max="3314" width="15.140625" style="4" customWidth="1"/>
    <col min="3315" max="3561" width="9.140625" style="4"/>
    <col min="3562" max="3562" width="7.5703125" style="4" customWidth="1"/>
    <col min="3563" max="3563" width="40.28515625" style="4" customWidth="1"/>
    <col min="3564" max="3564" width="14.28515625" style="4" customWidth="1"/>
    <col min="3565" max="3565" width="13.42578125" style="4" customWidth="1"/>
    <col min="3566" max="3566" width="13.140625" style="4" customWidth="1"/>
    <col min="3567" max="3569" width="0" style="4" hidden="1" customWidth="1"/>
    <col min="3570" max="3570" width="15.140625" style="4" customWidth="1"/>
    <col min="3571" max="3817" width="9.140625" style="4"/>
    <col min="3818" max="3818" width="7.5703125" style="4" customWidth="1"/>
    <col min="3819" max="3819" width="40.28515625" style="4" customWidth="1"/>
    <col min="3820" max="3820" width="14.28515625" style="4" customWidth="1"/>
    <col min="3821" max="3821" width="13.42578125" style="4" customWidth="1"/>
    <col min="3822" max="3822" width="13.140625" style="4" customWidth="1"/>
    <col min="3823" max="3825" width="0" style="4" hidden="1" customWidth="1"/>
    <col min="3826" max="3826" width="15.140625" style="4" customWidth="1"/>
    <col min="3827" max="4073" width="9.140625" style="4"/>
    <col min="4074" max="4074" width="7.5703125" style="4" customWidth="1"/>
    <col min="4075" max="4075" width="40.28515625" style="4" customWidth="1"/>
    <col min="4076" max="4076" width="14.28515625" style="4" customWidth="1"/>
    <col min="4077" max="4077" width="13.42578125" style="4" customWidth="1"/>
    <col min="4078" max="4078" width="13.140625" style="4" customWidth="1"/>
    <col min="4079" max="4081" width="0" style="4" hidden="1" customWidth="1"/>
    <col min="4082" max="4082" width="15.140625" style="4" customWidth="1"/>
    <col min="4083" max="4329" width="9.140625" style="4"/>
    <col min="4330" max="4330" width="7.5703125" style="4" customWidth="1"/>
    <col min="4331" max="4331" width="40.28515625" style="4" customWidth="1"/>
    <col min="4332" max="4332" width="14.28515625" style="4" customWidth="1"/>
    <col min="4333" max="4333" width="13.42578125" style="4" customWidth="1"/>
    <col min="4334" max="4334" width="13.140625" style="4" customWidth="1"/>
    <col min="4335" max="4337" width="0" style="4" hidden="1" customWidth="1"/>
    <col min="4338" max="4338" width="15.140625" style="4" customWidth="1"/>
    <col min="4339" max="4585" width="9.140625" style="4"/>
    <col min="4586" max="4586" width="7.5703125" style="4" customWidth="1"/>
    <col min="4587" max="4587" width="40.28515625" style="4" customWidth="1"/>
    <col min="4588" max="4588" width="14.28515625" style="4" customWidth="1"/>
    <col min="4589" max="4589" width="13.42578125" style="4" customWidth="1"/>
    <col min="4590" max="4590" width="13.140625" style="4" customWidth="1"/>
    <col min="4591" max="4593" width="0" style="4" hidden="1" customWidth="1"/>
    <col min="4594" max="4594" width="15.140625" style="4" customWidth="1"/>
    <col min="4595" max="4841" width="9.140625" style="4"/>
    <col min="4842" max="4842" width="7.5703125" style="4" customWidth="1"/>
    <col min="4843" max="4843" width="40.28515625" style="4" customWidth="1"/>
    <col min="4844" max="4844" width="14.28515625" style="4" customWidth="1"/>
    <col min="4845" max="4845" width="13.42578125" style="4" customWidth="1"/>
    <col min="4846" max="4846" width="13.140625" style="4" customWidth="1"/>
    <col min="4847" max="4849" width="0" style="4" hidden="1" customWidth="1"/>
    <col min="4850" max="4850" width="15.140625" style="4" customWidth="1"/>
    <col min="4851" max="5097" width="9.140625" style="4"/>
    <col min="5098" max="5098" width="7.5703125" style="4" customWidth="1"/>
    <col min="5099" max="5099" width="40.28515625" style="4" customWidth="1"/>
    <col min="5100" max="5100" width="14.28515625" style="4" customWidth="1"/>
    <col min="5101" max="5101" width="13.42578125" style="4" customWidth="1"/>
    <col min="5102" max="5102" width="13.140625" style="4" customWidth="1"/>
    <col min="5103" max="5105" width="0" style="4" hidden="1" customWidth="1"/>
    <col min="5106" max="5106" width="15.140625" style="4" customWidth="1"/>
    <col min="5107" max="5353" width="9.140625" style="4"/>
    <col min="5354" max="5354" width="7.5703125" style="4" customWidth="1"/>
    <col min="5355" max="5355" width="40.28515625" style="4" customWidth="1"/>
    <col min="5356" max="5356" width="14.28515625" style="4" customWidth="1"/>
    <col min="5357" max="5357" width="13.42578125" style="4" customWidth="1"/>
    <col min="5358" max="5358" width="13.140625" style="4" customWidth="1"/>
    <col min="5359" max="5361" width="0" style="4" hidden="1" customWidth="1"/>
    <col min="5362" max="5362" width="15.140625" style="4" customWidth="1"/>
    <col min="5363" max="5609" width="9.140625" style="4"/>
    <col min="5610" max="5610" width="7.5703125" style="4" customWidth="1"/>
    <col min="5611" max="5611" width="40.28515625" style="4" customWidth="1"/>
    <col min="5612" max="5612" width="14.28515625" style="4" customWidth="1"/>
    <col min="5613" max="5613" width="13.42578125" style="4" customWidth="1"/>
    <col min="5614" max="5614" width="13.140625" style="4" customWidth="1"/>
    <col min="5615" max="5617" width="0" style="4" hidden="1" customWidth="1"/>
    <col min="5618" max="5618" width="15.140625" style="4" customWidth="1"/>
    <col min="5619" max="5865" width="9.140625" style="4"/>
    <col min="5866" max="5866" width="7.5703125" style="4" customWidth="1"/>
    <col min="5867" max="5867" width="40.28515625" style="4" customWidth="1"/>
    <col min="5868" max="5868" width="14.28515625" style="4" customWidth="1"/>
    <col min="5869" max="5869" width="13.42578125" style="4" customWidth="1"/>
    <col min="5870" max="5870" width="13.140625" style="4" customWidth="1"/>
    <col min="5871" max="5873" width="0" style="4" hidden="1" customWidth="1"/>
    <col min="5874" max="5874" width="15.140625" style="4" customWidth="1"/>
    <col min="5875" max="6121" width="9.140625" style="4"/>
    <col min="6122" max="6122" width="7.5703125" style="4" customWidth="1"/>
    <col min="6123" max="6123" width="40.28515625" style="4" customWidth="1"/>
    <col min="6124" max="6124" width="14.28515625" style="4" customWidth="1"/>
    <col min="6125" max="6125" width="13.42578125" style="4" customWidth="1"/>
    <col min="6126" max="6126" width="13.140625" style="4" customWidth="1"/>
    <col min="6127" max="6129" width="0" style="4" hidden="1" customWidth="1"/>
    <col min="6130" max="6130" width="15.140625" style="4" customWidth="1"/>
    <col min="6131" max="6377" width="9.140625" style="4"/>
    <col min="6378" max="6378" width="7.5703125" style="4" customWidth="1"/>
    <col min="6379" max="6379" width="40.28515625" style="4" customWidth="1"/>
    <col min="6380" max="6380" width="14.28515625" style="4" customWidth="1"/>
    <col min="6381" max="6381" width="13.42578125" style="4" customWidth="1"/>
    <col min="6382" max="6382" width="13.140625" style="4" customWidth="1"/>
    <col min="6383" max="6385" width="0" style="4" hidden="1" customWidth="1"/>
    <col min="6386" max="6386" width="15.140625" style="4" customWidth="1"/>
    <col min="6387" max="6633" width="9.140625" style="4"/>
    <col min="6634" max="6634" width="7.5703125" style="4" customWidth="1"/>
    <col min="6635" max="6635" width="40.28515625" style="4" customWidth="1"/>
    <col min="6636" max="6636" width="14.28515625" style="4" customWidth="1"/>
    <col min="6637" max="6637" width="13.42578125" style="4" customWidth="1"/>
    <col min="6638" max="6638" width="13.140625" style="4" customWidth="1"/>
    <col min="6639" max="6641" width="0" style="4" hidden="1" customWidth="1"/>
    <col min="6642" max="6642" width="15.140625" style="4" customWidth="1"/>
    <col min="6643" max="6889" width="9.140625" style="4"/>
    <col min="6890" max="6890" width="7.5703125" style="4" customWidth="1"/>
    <col min="6891" max="6891" width="40.28515625" style="4" customWidth="1"/>
    <col min="6892" max="6892" width="14.28515625" style="4" customWidth="1"/>
    <col min="6893" max="6893" width="13.42578125" style="4" customWidth="1"/>
    <col min="6894" max="6894" width="13.140625" style="4" customWidth="1"/>
    <col min="6895" max="6897" width="0" style="4" hidden="1" customWidth="1"/>
    <col min="6898" max="6898" width="15.140625" style="4" customWidth="1"/>
    <col min="6899" max="7145" width="9.140625" style="4"/>
    <col min="7146" max="7146" width="7.5703125" style="4" customWidth="1"/>
    <col min="7147" max="7147" width="40.28515625" style="4" customWidth="1"/>
    <col min="7148" max="7148" width="14.28515625" style="4" customWidth="1"/>
    <col min="7149" max="7149" width="13.42578125" style="4" customWidth="1"/>
    <col min="7150" max="7150" width="13.140625" style="4" customWidth="1"/>
    <col min="7151" max="7153" width="0" style="4" hidden="1" customWidth="1"/>
    <col min="7154" max="7154" width="15.140625" style="4" customWidth="1"/>
    <col min="7155" max="7401" width="9.140625" style="4"/>
    <col min="7402" max="7402" width="7.5703125" style="4" customWidth="1"/>
    <col min="7403" max="7403" width="40.28515625" style="4" customWidth="1"/>
    <col min="7404" max="7404" width="14.28515625" style="4" customWidth="1"/>
    <col min="7405" max="7405" width="13.42578125" style="4" customWidth="1"/>
    <col min="7406" max="7406" width="13.140625" style="4" customWidth="1"/>
    <col min="7407" max="7409" width="0" style="4" hidden="1" customWidth="1"/>
    <col min="7410" max="7410" width="15.140625" style="4" customWidth="1"/>
    <col min="7411" max="7657" width="9.140625" style="4"/>
    <col min="7658" max="7658" width="7.5703125" style="4" customWidth="1"/>
    <col min="7659" max="7659" width="40.28515625" style="4" customWidth="1"/>
    <col min="7660" max="7660" width="14.28515625" style="4" customWidth="1"/>
    <col min="7661" max="7661" width="13.42578125" style="4" customWidth="1"/>
    <col min="7662" max="7662" width="13.140625" style="4" customWidth="1"/>
    <col min="7663" max="7665" width="0" style="4" hidden="1" customWidth="1"/>
    <col min="7666" max="7666" width="15.140625" style="4" customWidth="1"/>
    <col min="7667" max="7913" width="9.140625" style="4"/>
    <col min="7914" max="7914" width="7.5703125" style="4" customWidth="1"/>
    <col min="7915" max="7915" width="40.28515625" style="4" customWidth="1"/>
    <col min="7916" max="7916" width="14.28515625" style="4" customWidth="1"/>
    <col min="7917" max="7917" width="13.42578125" style="4" customWidth="1"/>
    <col min="7918" max="7918" width="13.140625" style="4" customWidth="1"/>
    <col min="7919" max="7921" width="0" style="4" hidden="1" customWidth="1"/>
    <col min="7922" max="7922" width="15.140625" style="4" customWidth="1"/>
    <col min="7923" max="8169" width="9.140625" style="4"/>
    <col min="8170" max="8170" width="7.5703125" style="4" customWidth="1"/>
    <col min="8171" max="8171" width="40.28515625" style="4" customWidth="1"/>
    <col min="8172" max="8172" width="14.28515625" style="4" customWidth="1"/>
    <col min="8173" max="8173" width="13.42578125" style="4" customWidth="1"/>
    <col min="8174" max="8174" width="13.140625" style="4" customWidth="1"/>
    <col min="8175" max="8177" width="0" style="4" hidden="1" customWidth="1"/>
    <col min="8178" max="8178" width="15.140625" style="4" customWidth="1"/>
    <col min="8179" max="8425" width="9.140625" style="4"/>
    <col min="8426" max="8426" width="7.5703125" style="4" customWidth="1"/>
    <col min="8427" max="8427" width="40.28515625" style="4" customWidth="1"/>
    <col min="8428" max="8428" width="14.28515625" style="4" customWidth="1"/>
    <col min="8429" max="8429" width="13.42578125" style="4" customWidth="1"/>
    <col min="8430" max="8430" width="13.140625" style="4" customWidth="1"/>
    <col min="8431" max="8433" width="0" style="4" hidden="1" customWidth="1"/>
    <col min="8434" max="8434" width="15.140625" style="4" customWidth="1"/>
    <col min="8435" max="8681" width="9.140625" style="4"/>
    <col min="8682" max="8682" width="7.5703125" style="4" customWidth="1"/>
    <col min="8683" max="8683" width="40.28515625" style="4" customWidth="1"/>
    <col min="8684" max="8684" width="14.28515625" style="4" customWidth="1"/>
    <col min="8685" max="8685" width="13.42578125" style="4" customWidth="1"/>
    <col min="8686" max="8686" width="13.140625" style="4" customWidth="1"/>
    <col min="8687" max="8689" width="0" style="4" hidden="1" customWidth="1"/>
    <col min="8690" max="8690" width="15.140625" style="4" customWidth="1"/>
    <col min="8691" max="8937" width="9.140625" style="4"/>
    <col min="8938" max="8938" width="7.5703125" style="4" customWidth="1"/>
    <col min="8939" max="8939" width="40.28515625" style="4" customWidth="1"/>
    <col min="8940" max="8940" width="14.28515625" style="4" customWidth="1"/>
    <col min="8941" max="8941" width="13.42578125" style="4" customWidth="1"/>
    <col min="8942" max="8942" width="13.140625" style="4" customWidth="1"/>
    <col min="8943" max="8945" width="0" style="4" hidden="1" customWidth="1"/>
    <col min="8946" max="8946" width="15.140625" style="4" customWidth="1"/>
    <col min="8947" max="9193" width="9.140625" style="4"/>
    <col min="9194" max="9194" width="7.5703125" style="4" customWidth="1"/>
    <col min="9195" max="9195" width="40.28515625" style="4" customWidth="1"/>
    <col min="9196" max="9196" width="14.28515625" style="4" customWidth="1"/>
    <col min="9197" max="9197" width="13.42578125" style="4" customWidth="1"/>
    <col min="9198" max="9198" width="13.140625" style="4" customWidth="1"/>
    <col min="9199" max="9201" width="0" style="4" hidden="1" customWidth="1"/>
    <col min="9202" max="9202" width="15.140625" style="4" customWidth="1"/>
    <col min="9203" max="9449" width="9.140625" style="4"/>
    <col min="9450" max="9450" width="7.5703125" style="4" customWidth="1"/>
    <col min="9451" max="9451" width="40.28515625" style="4" customWidth="1"/>
    <col min="9452" max="9452" width="14.28515625" style="4" customWidth="1"/>
    <col min="9453" max="9453" width="13.42578125" style="4" customWidth="1"/>
    <col min="9454" max="9454" width="13.140625" style="4" customWidth="1"/>
    <col min="9455" max="9457" width="0" style="4" hidden="1" customWidth="1"/>
    <col min="9458" max="9458" width="15.140625" style="4" customWidth="1"/>
    <col min="9459" max="9705" width="9.140625" style="4"/>
    <col min="9706" max="9706" width="7.5703125" style="4" customWidth="1"/>
    <col min="9707" max="9707" width="40.28515625" style="4" customWidth="1"/>
    <col min="9708" max="9708" width="14.28515625" style="4" customWidth="1"/>
    <col min="9709" max="9709" width="13.42578125" style="4" customWidth="1"/>
    <col min="9710" max="9710" width="13.140625" style="4" customWidth="1"/>
    <col min="9711" max="9713" width="0" style="4" hidden="1" customWidth="1"/>
    <col min="9714" max="9714" width="15.140625" style="4" customWidth="1"/>
    <col min="9715" max="9961" width="9.140625" style="4"/>
    <col min="9962" max="9962" width="7.5703125" style="4" customWidth="1"/>
    <col min="9963" max="9963" width="40.28515625" style="4" customWidth="1"/>
    <col min="9964" max="9964" width="14.28515625" style="4" customWidth="1"/>
    <col min="9965" max="9965" width="13.42578125" style="4" customWidth="1"/>
    <col min="9966" max="9966" width="13.140625" style="4" customWidth="1"/>
    <col min="9967" max="9969" width="0" style="4" hidden="1" customWidth="1"/>
    <col min="9970" max="9970" width="15.140625" style="4" customWidth="1"/>
    <col min="9971" max="10217" width="9.140625" style="4"/>
    <col min="10218" max="10218" width="7.5703125" style="4" customWidth="1"/>
    <col min="10219" max="10219" width="40.28515625" style="4" customWidth="1"/>
    <col min="10220" max="10220" width="14.28515625" style="4" customWidth="1"/>
    <col min="10221" max="10221" width="13.42578125" style="4" customWidth="1"/>
    <col min="10222" max="10222" width="13.140625" style="4" customWidth="1"/>
    <col min="10223" max="10225" width="0" style="4" hidden="1" customWidth="1"/>
    <col min="10226" max="10226" width="15.140625" style="4" customWidth="1"/>
    <col min="10227" max="10473" width="9.140625" style="4"/>
    <col min="10474" max="10474" width="7.5703125" style="4" customWidth="1"/>
    <col min="10475" max="10475" width="40.28515625" style="4" customWidth="1"/>
    <col min="10476" max="10476" width="14.28515625" style="4" customWidth="1"/>
    <col min="10477" max="10477" width="13.42578125" style="4" customWidth="1"/>
    <col min="10478" max="10478" width="13.140625" style="4" customWidth="1"/>
    <col min="10479" max="10481" width="0" style="4" hidden="1" customWidth="1"/>
    <col min="10482" max="10482" width="15.140625" style="4" customWidth="1"/>
    <col min="10483" max="10729" width="9.140625" style="4"/>
    <col min="10730" max="10730" width="7.5703125" style="4" customWidth="1"/>
    <col min="10731" max="10731" width="40.28515625" style="4" customWidth="1"/>
    <col min="10732" max="10732" width="14.28515625" style="4" customWidth="1"/>
    <col min="10733" max="10733" width="13.42578125" style="4" customWidth="1"/>
    <col min="10734" max="10734" width="13.140625" style="4" customWidth="1"/>
    <col min="10735" max="10737" width="0" style="4" hidden="1" customWidth="1"/>
    <col min="10738" max="10738" width="15.140625" style="4" customWidth="1"/>
    <col min="10739" max="10985" width="9.140625" style="4"/>
    <col min="10986" max="10986" width="7.5703125" style="4" customWidth="1"/>
    <col min="10987" max="10987" width="40.28515625" style="4" customWidth="1"/>
    <col min="10988" max="10988" width="14.28515625" style="4" customWidth="1"/>
    <col min="10989" max="10989" width="13.42578125" style="4" customWidth="1"/>
    <col min="10990" max="10990" width="13.140625" style="4" customWidth="1"/>
    <col min="10991" max="10993" width="0" style="4" hidden="1" customWidth="1"/>
    <col min="10994" max="10994" width="15.140625" style="4" customWidth="1"/>
    <col min="10995" max="11241" width="9.140625" style="4"/>
    <col min="11242" max="11242" width="7.5703125" style="4" customWidth="1"/>
    <col min="11243" max="11243" width="40.28515625" style="4" customWidth="1"/>
    <col min="11244" max="11244" width="14.28515625" style="4" customWidth="1"/>
    <col min="11245" max="11245" width="13.42578125" style="4" customWidth="1"/>
    <col min="11246" max="11246" width="13.140625" style="4" customWidth="1"/>
    <col min="11247" max="11249" width="0" style="4" hidden="1" customWidth="1"/>
    <col min="11250" max="11250" width="15.140625" style="4" customWidth="1"/>
    <col min="11251" max="11497" width="9.140625" style="4"/>
    <col min="11498" max="11498" width="7.5703125" style="4" customWidth="1"/>
    <col min="11499" max="11499" width="40.28515625" style="4" customWidth="1"/>
    <col min="11500" max="11500" width="14.28515625" style="4" customWidth="1"/>
    <col min="11501" max="11501" width="13.42578125" style="4" customWidth="1"/>
    <col min="11502" max="11502" width="13.140625" style="4" customWidth="1"/>
    <col min="11503" max="11505" width="0" style="4" hidden="1" customWidth="1"/>
    <col min="11506" max="11506" width="15.140625" style="4" customWidth="1"/>
    <col min="11507" max="11753" width="9.140625" style="4"/>
    <col min="11754" max="11754" width="7.5703125" style="4" customWidth="1"/>
    <col min="11755" max="11755" width="40.28515625" style="4" customWidth="1"/>
    <col min="11756" max="11756" width="14.28515625" style="4" customWidth="1"/>
    <col min="11757" max="11757" width="13.42578125" style="4" customWidth="1"/>
    <col min="11758" max="11758" width="13.140625" style="4" customWidth="1"/>
    <col min="11759" max="11761" width="0" style="4" hidden="1" customWidth="1"/>
    <col min="11762" max="11762" width="15.140625" style="4" customWidth="1"/>
    <col min="11763" max="12009" width="9.140625" style="4"/>
    <col min="12010" max="12010" width="7.5703125" style="4" customWidth="1"/>
    <col min="12011" max="12011" width="40.28515625" style="4" customWidth="1"/>
    <col min="12012" max="12012" width="14.28515625" style="4" customWidth="1"/>
    <col min="12013" max="12013" width="13.42578125" style="4" customWidth="1"/>
    <col min="12014" max="12014" width="13.140625" style="4" customWidth="1"/>
    <col min="12015" max="12017" width="0" style="4" hidden="1" customWidth="1"/>
    <col min="12018" max="12018" width="15.140625" style="4" customWidth="1"/>
    <col min="12019" max="12265" width="9.140625" style="4"/>
    <col min="12266" max="12266" width="7.5703125" style="4" customWidth="1"/>
    <col min="12267" max="12267" width="40.28515625" style="4" customWidth="1"/>
    <col min="12268" max="12268" width="14.28515625" style="4" customWidth="1"/>
    <col min="12269" max="12269" width="13.42578125" style="4" customWidth="1"/>
    <col min="12270" max="12270" width="13.140625" style="4" customWidth="1"/>
    <col min="12271" max="12273" width="0" style="4" hidden="1" customWidth="1"/>
    <col min="12274" max="12274" width="15.140625" style="4" customWidth="1"/>
    <col min="12275" max="12521" width="9.140625" style="4"/>
    <col min="12522" max="12522" width="7.5703125" style="4" customWidth="1"/>
    <col min="12523" max="12523" width="40.28515625" style="4" customWidth="1"/>
    <col min="12524" max="12524" width="14.28515625" style="4" customWidth="1"/>
    <col min="12525" max="12525" width="13.42578125" style="4" customWidth="1"/>
    <col min="12526" max="12526" width="13.140625" style="4" customWidth="1"/>
    <col min="12527" max="12529" width="0" style="4" hidden="1" customWidth="1"/>
    <col min="12530" max="12530" width="15.140625" style="4" customWidth="1"/>
    <col min="12531" max="12777" width="9.140625" style="4"/>
    <col min="12778" max="12778" width="7.5703125" style="4" customWidth="1"/>
    <col min="12779" max="12779" width="40.28515625" style="4" customWidth="1"/>
    <col min="12780" max="12780" width="14.28515625" style="4" customWidth="1"/>
    <col min="12781" max="12781" width="13.42578125" style="4" customWidth="1"/>
    <col min="12782" max="12782" width="13.140625" style="4" customWidth="1"/>
    <col min="12783" max="12785" width="0" style="4" hidden="1" customWidth="1"/>
    <col min="12786" max="12786" width="15.140625" style="4" customWidth="1"/>
    <col min="12787" max="13033" width="9.140625" style="4"/>
    <col min="13034" max="13034" width="7.5703125" style="4" customWidth="1"/>
    <col min="13035" max="13035" width="40.28515625" style="4" customWidth="1"/>
    <col min="13036" max="13036" width="14.28515625" style="4" customWidth="1"/>
    <col min="13037" max="13037" width="13.42578125" style="4" customWidth="1"/>
    <col min="13038" max="13038" width="13.140625" style="4" customWidth="1"/>
    <col min="13039" max="13041" width="0" style="4" hidden="1" customWidth="1"/>
    <col min="13042" max="13042" width="15.140625" style="4" customWidth="1"/>
    <col min="13043" max="13289" width="9.140625" style="4"/>
    <col min="13290" max="13290" width="7.5703125" style="4" customWidth="1"/>
    <col min="13291" max="13291" width="40.28515625" style="4" customWidth="1"/>
    <col min="13292" max="13292" width="14.28515625" style="4" customWidth="1"/>
    <col min="13293" max="13293" width="13.42578125" style="4" customWidth="1"/>
    <col min="13294" max="13294" width="13.140625" style="4" customWidth="1"/>
    <col min="13295" max="13297" width="0" style="4" hidden="1" customWidth="1"/>
    <col min="13298" max="13298" width="15.140625" style="4" customWidth="1"/>
    <col min="13299" max="13545" width="9.140625" style="4"/>
    <col min="13546" max="13546" width="7.5703125" style="4" customWidth="1"/>
    <col min="13547" max="13547" width="40.28515625" style="4" customWidth="1"/>
    <col min="13548" max="13548" width="14.28515625" style="4" customWidth="1"/>
    <col min="13549" max="13549" width="13.42578125" style="4" customWidth="1"/>
    <col min="13550" max="13550" width="13.140625" style="4" customWidth="1"/>
    <col min="13551" max="13553" width="0" style="4" hidden="1" customWidth="1"/>
    <col min="13554" max="13554" width="15.140625" style="4" customWidth="1"/>
    <col min="13555" max="13801" width="9.140625" style="4"/>
    <col min="13802" max="13802" width="7.5703125" style="4" customWidth="1"/>
    <col min="13803" max="13803" width="40.28515625" style="4" customWidth="1"/>
    <col min="13804" max="13804" width="14.28515625" style="4" customWidth="1"/>
    <col min="13805" max="13805" width="13.42578125" style="4" customWidth="1"/>
    <col min="13806" max="13806" width="13.140625" style="4" customWidth="1"/>
    <col min="13807" max="13809" width="0" style="4" hidden="1" customWidth="1"/>
    <col min="13810" max="13810" width="15.140625" style="4" customWidth="1"/>
    <col min="13811" max="14057" width="9.140625" style="4"/>
    <col min="14058" max="14058" width="7.5703125" style="4" customWidth="1"/>
    <col min="14059" max="14059" width="40.28515625" style="4" customWidth="1"/>
    <col min="14060" max="14060" width="14.28515625" style="4" customWidth="1"/>
    <col min="14061" max="14061" width="13.42578125" style="4" customWidth="1"/>
    <col min="14062" max="14062" width="13.140625" style="4" customWidth="1"/>
    <col min="14063" max="14065" width="0" style="4" hidden="1" customWidth="1"/>
    <col min="14066" max="14066" width="15.140625" style="4" customWidth="1"/>
    <col min="14067" max="14313" width="9.140625" style="4"/>
    <col min="14314" max="14314" width="7.5703125" style="4" customWidth="1"/>
    <col min="14315" max="14315" width="40.28515625" style="4" customWidth="1"/>
    <col min="14316" max="14316" width="14.28515625" style="4" customWidth="1"/>
    <col min="14317" max="14317" width="13.42578125" style="4" customWidth="1"/>
    <col min="14318" max="14318" width="13.140625" style="4" customWidth="1"/>
    <col min="14319" max="14321" width="0" style="4" hidden="1" customWidth="1"/>
    <col min="14322" max="14322" width="15.140625" style="4" customWidth="1"/>
    <col min="14323" max="14569" width="9.140625" style="4"/>
    <col min="14570" max="14570" width="7.5703125" style="4" customWidth="1"/>
    <col min="14571" max="14571" width="40.28515625" style="4" customWidth="1"/>
    <col min="14572" max="14572" width="14.28515625" style="4" customWidth="1"/>
    <col min="14573" max="14573" width="13.42578125" style="4" customWidth="1"/>
    <col min="14574" max="14574" width="13.140625" style="4" customWidth="1"/>
    <col min="14575" max="14577" width="0" style="4" hidden="1" customWidth="1"/>
    <col min="14578" max="14578" width="15.140625" style="4" customWidth="1"/>
    <col min="14579" max="14825" width="9.140625" style="4"/>
    <col min="14826" max="14826" width="7.5703125" style="4" customWidth="1"/>
    <col min="14827" max="14827" width="40.28515625" style="4" customWidth="1"/>
    <col min="14828" max="14828" width="14.28515625" style="4" customWidth="1"/>
    <col min="14829" max="14829" width="13.42578125" style="4" customWidth="1"/>
    <col min="14830" max="14830" width="13.140625" style="4" customWidth="1"/>
    <col min="14831" max="14833" width="0" style="4" hidden="1" customWidth="1"/>
    <col min="14834" max="14834" width="15.140625" style="4" customWidth="1"/>
    <col min="14835" max="15081" width="9.140625" style="4"/>
    <col min="15082" max="15082" width="7.5703125" style="4" customWidth="1"/>
    <col min="15083" max="15083" width="40.28515625" style="4" customWidth="1"/>
    <col min="15084" max="15084" width="14.28515625" style="4" customWidth="1"/>
    <col min="15085" max="15085" width="13.42578125" style="4" customWidth="1"/>
    <col min="15086" max="15086" width="13.140625" style="4" customWidth="1"/>
    <col min="15087" max="15089" width="0" style="4" hidden="1" customWidth="1"/>
    <col min="15090" max="15090" width="15.140625" style="4" customWidth="1"/>
    <col min="15091" max="15337" width="9.140625" style="4"/>
    <col min="15338" max="15338" width="7.5703125" style="4" customWidth="1"/>
    <col min="15339" max="15339" width="40.28515625" style="4" customWidth="1"/>
    <col min="15340" max="15340" width="14.28515625" style="4" customWidth="1"/>
    <col min="15341" max="15341" width="13.42578125" style="4" customWidth="1"/>
    <col min="15342" max="15342" width="13.140625" style="4" customWidth="1"/>
    <col min="15343" max="15345" width="0" style="4" hidden="1" customWidth="1"/>
    <col min="15346" max="15346" width="15.140625" style="4" customWidth="1"/>
    <col min="15347" max="15593" width="9.140625" style="4"/>
    <col min="15594" max="15594" width="7.5703125" style="4" customWidth="1"/>
    <col min="15595" max="15595" width="40.28515625" style="4" customWidth="1"/>
    <col min="15596" max="15596" width="14.28515625" style="4" customWidth="1"/>
    <col min="15597" max="15597" width="13.42578125" style="4" customWidth="1"/>
    <col min="15598" max="15598" width="13.140625" style="4" customWidth="1"/>
    <col min="15599" max="15601" width="0" style="4" hidden="1" customWidth="1"/>
    <col min="15602" max="15602" width="15.140625" style="4" customWidth="1"/>
    <col min="15603" max="15849" width="9.140625" style="4"/>
    <col min="15850" max="15850" width="7.5703125" style="4" customWidth="1"/>
    <col min="15851" max="15851" width="40.28515625" style="4" customWidth="1"/>
    <col min="15852" max="15852" width="14.28515625" style="4" customWidth="1"/>
    <col min="15853" max="15853" width="13.42578125" style="4" customWidth="1"/>
    <col min="15854" max="15854" width="13.140625" style="4" customWidth="1"/>
    <col min="15855" max="15857" width="0" style="4" hidden="1" customWidth="1"/>
    <col min="15858" max="15858" width="15.140625" style="4" customWidth="1"/>
    <col min="15859" max="16105" width="9.140625" style="4"/>
    <col min="16106" max="16106" width="7.5703125" style="4" customWidth="1"/>
    <col min="16107" max="16107" width="40.28515625" style="4" customWidth="1"/>
    <col min="16108" max="16108" width="14.28515625" style="4" customWidth="1"/>
    <col min="16109" max="16109" width="13.42578125" style="4" customWidth="1"/>
    <col min="16110" max="16110" width="13.140625" style="4" customWidth="1"/>
    <col min="16111" max="16113" width="0" style="4" hidden="1" customWidth="1"/>
    <col min="16114" max="16114" width="15.140625" style="4" customWidth="1"/>
    <col min="16115" max="16373" width="9.140625" style="4"/>
    <col min="16374" max="16384" width="9.140625" style="4" customWidth="1"/>
  </cols>
  <sheetData>
    <row r="1" spans="1:5">
      <c r="A1" s="1"/>
      <c r="C1" s="1" t="s">
        <v>941</v>
      </c>
    </row>
    <row r="2" spans="1:5">
      <c r="A2" s="1"/>
      <c r="C2" s="1" t="s">
        <v>916</v>
      </c>
    </row>
    <row r="3" spans="1:5">
      <c r="A3" s="1"/>
      <c r="C3" s="1" t="s">
        <v>13</v>
      </c>
    </row>
    <row r="5" spans="1:5" ht="14.45" customHeight="1">
      <c r="A5" s="341" t="s">
        <v>940</v>
      </c>
      <c r="B5" s="341"/>
      <c r="C5" s="341"/>
      <c r="D5" s="310"/>
      <c r="E5" s="310"/>
    </row>
    <row r="6" spans="1:5" ht="14.45" customHeight="1">
      <c r="A6" s="214"/>
      <c r="B6" s="214" t="s">
        <v>939</v>
      </c>
      <c r="C6" s="214"/>
      <c r="D6" s="310"/>
      <c r="E6" s="310"/>
    </row>
    <row r="7" spans="1:5" ht="14.45" customHeight="1">
      <c r="A7" s="341" t="s">
        <v>938</v>
      </c>
      <c r="B7" s="341"/>
      <c r="C7" s="341"/>
      <c r="D7" s="310"/>
      <c r="E7" s="310"/>
    </row>
    <row r="9" spans="1:5" ht="12.75" customHeight="1">
      <c r="A9" s="331" t="s">
        <v>3</v>
      </c>
      <c r="B9" s="338" t="s">
        <v>28</v>
      </c>
      <c r="C9" s="331" t="s">
        <v>937</v>
      </c>
      <c r="D9" s="331" t="s">
        <v>936</v>
      </c>
      <c r="E9" s="331" t="s">
        <v>27</v>
      </c>
    </row>
    <row r="10" spans="1:5">
      <c r="A10" s="337"/>
      <c r="B10" s="339"/>
      <c r="C10" s="337"/>
      <c r="D10" s="337"/>
      <c r="E10" s="337"/>
    </row>
    <row r="11" spans="1:5">
      <c r="A11" s="337"/>
      <c r="B11" s="339"/>
      <c r="C11" s="337"/>
      <c r="D11" s="337"/>
      <c r="E11" s="337"/>
    </row>
    <row r="12" spans="1:5">
      <c r="A12" s="332"/>
      <c r="B12" s="340"/>
      <c r="C12" s="332"/>
      <c r="D12" s="332"/>
      <c r="E12" s="332"/>
    </row>
    <row r="13" spans="1:5">
      <c r="A13" s="101">
        <v>1</v>
      </c>
      <c r="B13" s="101">
        <v>2</v>
      </c>
      <c r="C13" s="101">
        <v>3</v>
      </c>
      <c r="D13" s="101">
        <v>4</v>
      </c>
      <c r="E13" s="101" t="s">
        <v>935</v>
      </c>
    </row>
    <row r="14" spans="1:5" ht="14.25">
      <c r="A14" s="277" t="s">
        <v>4</v>
      </c>
      <c r="B14" s="276"/>
      <c r="C14" s="275">
        <f>SUM(C15:C31)</f>
        <v>82176</v>
      </c>
      <c r="D14" s="275"/>
      <c r="E14" s="145"/>
    </row>
    <row r="15" spans="1:5" ht="15">
      <c r="A15" s="309">
        <v>1</v>
      </c>
      <c r="B15" s="308" t="s">
        <v>934</v>
      </c>
      <c r="C15" s="307">
        <v>1712</v>
      </c>
      <c r="D15" s="230"/>
      <c r="E15" s="230"/>
    </row>
    <row r="16" spans="1:5" ht="15">
      <c r="A16" s="235">
        <v>2</v>
      </c>
      <c r="B16" s="306" t="s">
        <v>933</v>
      </c>
      <c r="C16" s="305">
        <v>9416</v>
      </c>
      <c r="D16" s="230"/>
      <c r="E16" s="230"/>
    </row>
    <row r="17" spans="1:5" ht="15">
      <c r="A17" s="235">
        <v>3</v>
      </c>
      <c r="B17" s="306" t="s">
        <v>932</v>
      </c>
      <c r="C17" s="305">
        <v>2568</v>
      </c>
      <c r="D17" s="230"/>
      <c r="E17" s="230"/>
    </row>
    <row r="18" spans="1:5" ht="15">
      <c r="A18" s="235">
        <v>4</v>
      </c>
      <c r="B18" s="306" t="s">
        <v>931</v>
      </c>
      <c r="C18" s="305">
        <v>5992</v>
      </c>
      <c r="D18" s="230"/>
      <c r="E18" s="230"/>
    </row>
    <row r="19" spans="1:5" ht="15">
      <c r="A19" s="235">
        <v>5</v>
      </c>
      <c r="B19" s="306" t="s">
        <v>930</v>
      </c>
      <c r="C19" s="305">
        <v>5136</v>
      </c>
      <c r="D19" s="230"/>
      <c r="E19" s="230"/>
    </row>
    <row r="20" spans="1:5" ht="15">
      <c r="A20" s="235">
        <v>6</v>
      </c>
      <c r="B20" s="306" t="s">
        <v>929</v>
      </c>
      <c r="C20" s="305">
        <v>7704</v>
      </c>
      <c r="D20" s="230"/>
      <c r="E20" s="230"/>
    </row>
    <row r="21" spans="1:5" ht="15">
      <c r="A21" s="235">
        <v>7</v>
      </c>
      <c r="B21" s="306" t="s">
        <v>928</v>
      </c>
      <c r="C21" s="305">
        <v>1712</v>
      </c>
      <c r="D21" s="230"/>
      <c r="E21" s="230"/>
    </row>
    <row r="22" spans="1:5" ht="15">
      <c r="A22" s="235">
        <v>8</v>
      </c>
      <c r="B22" s="306" t="s">
        <v>927</v>
      </c>
      <c r="C22" s="305">
        <v>5992</v>
      </c>
      <c r="D22" s="230"/>
      <c r="E22" s="230"/>
    </row>
    <row r="23" spans="1:5" ht="15">
      <c r="A23" s="235">
        <v>9</v>
      </c>
      <c r="B23" s="306" t="s">
        <v>926</v>
      </c>
      <c r="C23" s="305">
        <v>4280</v>
      </c>
      <c r="D23" s="230"/>
      <c r="E23" s="230"/>
    </row>
    <row r="24" spans="1:5" ht="15">
      <c r="A24" s="235">
        <v>10</v>
      </c>
      <c r="B24" s="306" t="s">
        <v>925</v>
      </c>
      <c r="C24" s="305">
        <v>18832</v>
      </c>
      <c r="D24" s="230"/>
      <c r="E24" s="230"/>
    </row>
    <row r="25" spans="1:5" ht="15">
      <c r="A25" s="235">
        <v>11</v>
      </c>
      <c r="B25" s="306" t="s">
        <v>924</v>
      </c>
      <c r="C25" s="305">
        <v>3424</v>
      </c>
      <c r="D25" s="230"/>
      <c r="E25" s="230"/>
    </row>
    <row r="26" spans="1:5" ht="15">
      <c r="A26" s="235">
        <v>12</v>
      </c>
      <c r="B26" s="306" t="s">
        <v>923</v>
      </c>
      <c r="C26" s="305">
        <v>856</v>
      </c>
      <c r="D26" s="230"/>
      <c r="E26" s="230"/>
    </row>
    <row r="27" spans="1:5" ht="15">
      <c r="A27" s="235">
        <v>13</v>
      </c>
      <c r="B27" s="306" t="s">
        <v>922</v>
      </c>
      <c r="C27" s="305">
        <v>1712</v>
      </c>
      <c r="D27" s="230"/>
      <c r="E27" s="230"/>
    </row>
    <row r="28" spans="1:5" ht="15">
      <c r="A28" s="235">
        <v>14</v>
      </c>
      <c r="B28" s="306" t="s">
        <v>921</v>
      </c>
      <c r="C28" s="305">
        <v>4280</v>
      </c>
      <c r="D28" s="230"/>
      <c r="E28" s="230"/>
    </row>
    <row r="29" spans="1:5" ht="15">
      <c r="A29" s="235">
        <v>15</v>
      </c>
      <c r="B29" s="306" t="s">
        <v>920</v>
      </c>
      <c r="C29" s="305">
        <v>856</v>
      </c>
      <c r="D29" s="230"/>
      <c r="E29" s="230"/>
    </row>
    <row r="30" spans="1:5" ht="15">
      <c r="A30" s="235">
        <v>16</v>
      </c>
      <c r="B30" s="306" t="s">
        <v>919</v>
      </c>
      <c r="C30" s="305">
        <v>5992</v>
      </c>
      <c r="D30" s="230"/>
      <c r="E30" s="230"/>
    </row>
    <row r="31" spans="1:5" ht="15">
      <c r="A31" s="304">
        <v>17</v>
      </c>
      <c r="B31" s="303" t="s">
        <v>918</v>
      </c>
      <c r="C31" s="302">
        <v>1712</v>
      </c>
      <c r="D31" s="230"/>
      <c r="E31" s="230"/>
    </row>
    <row r="33" spans="2:3">
      <c r="B33" s="335" t="s">
        <v>861</v>
      </c>
      <c r="C33" s="335"/>
    </row>
    <row r="34" spans="2:3" ht="15">
      <c r="B34" s="301"/>
    </row>
  </sheetData>
  <mergeCells count="8">
    <mergeCell ref="E9:E12"/>
    <mergeCell ref="B33:C33"/>
    <mergeCell ref="A5:C5"/>
    <mergeCell ref="A7:C7"/>
    <mergeCell ref="A9:A12"/>
    <mergeCell ref="B9:B12"/>
    <mergeCell ref="C9:C12"/>
    <mergeCell ref="D9:D12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Darblapas</vt:lpstr>
      </vt:variant>
      <vt:variant>
        <vt:i4>15</vt:i4>
      </vt:variant>
      <vt:variant>
        <vt:lpstr>Diapazoni ar nosaukumiem</vt:lpstr>
      </vt:variant>
      <vt:variant>
        <vt:i4>4</vt:i4>
      </vt:variant>
    </vt:vector>
  </HeadingPairs>
  <TitlesOfParts>
    <vt:vector size="19" baseType="lpstr">
      <vt:lpstr>1.piel.</vt:lpstr>
      <vt:lpstr>2.pielikums</vt:lpstr>
      <vt:lpstr>2.piel.</vt:lpstr>
      <vt:lpstr>3.piel.</vt:lpstr>
      <vt:lpstr>4.piel. </vt:lpstr>
      <vt:lpstr>5.piel.</vt:lpstr>
      <vt:lpstr>6.piel.</vt:lpstr>
      <vt:lpstr>7.piel.</vt:lpstr>
      <vt:lpstr>8.piel.</vt:lpstr>
      <vt:lpstr>9.piel.</vt:lpstr>
      <vt:lpstr>10.piel.</vt:lpstr>
      <vt:lpstr>11.piel.</vt:lpstr>
      <vt:lpstr>12.piel.</vt:lpstr>
      <vt:lpstr>13.piel.</vt:lpstr>
      <vt:lpstr>14.piel.</vt:lpstr>
      <vt:lpstr>'1.piel.'!Drukāt_virsrakstus</vt:lpstr>
      <vt:lpstr>'2.piel.'!Drukāt_virsrakstus</vt:lpstr>
      <vt:lpstr>'2.pielikums'!Drukāt_virsrakstus</vt:lpstr>
      <vt:lpstr>'3.piel.'!Drukāt_virsrakstus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Lietotajs</dc:creator>
  <cp:keywords/>
  <dc:description/>
  <cp:lastModifiedBy>Vija Škutāne</cp:lastModifiedBy>
  <cp:lastPrinted>2024-09-30T14:44:36Z</cp:lastPrinted>
  <dcterms:created xsi:type="dcterms:W3CDTF">2024-02-16T12:58:28Z</dcterms:created>
  <dcterms:modified xsi:type="dcterms:W3CDTF">2025-12-29T14:41:14Z</dcterms:modified>
  <cp:category/>
</cp:coreProperties>
</file>