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4.6. Saulkrastu novada pašvaldī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3" i="1" l="1"/>
  <c r="F136" i="1"/>
  <c r="F133" i="1"/>
  <c r="E133" i="1"/>
  <c r="F139" i="1" l="1"/>
  <c r="F121" i="1"/>
  <c r="F95" i="1" l="1"/>
  <c r="F90" i="1"/>
  <c r="G129" i="1"/>
  <c r="F74" i="1" l="1"/>
  <c r="F75" i="1"/>
  <c r="F76" i="1"/>
  <c r="F77" i="1"/>
  <c r="F78" i="1"/>
  <c r="F79" i="1"/>
  <c r="F80" i="1"/>
  <c r="F81" i="1"/>
  <c r="F82" i="1"/>
  <c r="F83" i="1"/>
  <c r="F84" i="1"/>
  <c r="F72" i="1"/>
  <c r="E124" i="1" l="1"/>
  <c r="E120" i="1"/>
  <c r="E91" i="1"/>
  <c r="E86" i="1"/>
  <c r="E67" i="1"/>
  <c r="E65" i="1"/>
  <c r="E68" i="1" s="1"/>
  <c r="E59" i="1"/>
  <c r="E57" i="1"/>
  <c r="E60" i="1" s="1"/>
  <c r="E48" i="1"/>
  <c r="E49" i="1" s="1"/>
  <c r="E40" i="1"/>
  <c r="E38" i="1"/>
  <c r="E31" i="1"/>
  <c r="E26" i="1"/>
  <c r="E25" i="1"/>
  <c r="E23" i="1"/>
  <c r="E22" i="1"/>
  <c r="E20" i="1"/>
  <c r="E18" i="1"/>
  <c r="E17" i="1"/>
  <c r="E10" i="1"/>
  <c r="E9" i="1"/>
  <c r="F146" i="1"/>
  <c r="F144" i="1"/>
  <c r="G143" i="1"/>
  <c r="G142" i="1"/>
  <c r="G138" i="1"/>
  <c r="G135" i="1"/>
  <c r="F131" i="1"/>
  <c r="F130" i="1"/>
  <c r="E125" i="1" l="1"/>
  <c r="F125" i="1" s="1"/>
  <c r="F120" i="1"/>
  <c r="E92" i="1"/>
  <c r="F92" i="1" s="1"/>
  <c r="F91" i="1"/>
  <c r="F124" i="1"/>
  <c r="E87" i="1"/>
  <c r="F86" i="1"/>
  <c r="E41" i="1"/>
  <c r="G148" i="1"/>
  <c r="E129" i="1"/>
  <c r="E148" i="1" l="1"/>
  <c r="F87" i="1"/>
  <c r="F129" i="1" s="1"/>
  <c r="F73" i="1"/>
  <c r="F148" i="1" l="1"/>
</calcChain>
</file>

<file path=xl/sharedStrings.xml><?xml version="1.0" encoding="utf-8"?>
<sst xmlns="http://schemas.openxmlformats.org/spreadsheetml/2006/main" count="281" uniqueCount="237">
  <si>
    <t>Ekk3</t>
  </si>
  <si>
    <t>Ekk4</t>
  </si>
  <si>
    <t>Ekk7</t>
  </si>
  <si>
    <t>Budžeta plāns</t>
  </si>
  <si>
    <t>01.000</t>
  </si>
  <si>
    <t>01.100</t>
  </si>
  <si>
    <t>01.112</t>
  </si>
  <si>
    <t>Saņemts no Valsts kases sadales konta pārskata gadā ieskaitītais iedzīvotāju ienākuma nodoklis</t>
  </si>
  <si>
    <t>Kopā</t>
  </si>
  <si>
    <t>04.000</t>
  </si>
  <si>
    <t>04.100</t>
  </si>
  <si>
    <t>04.111</t>
  </si>
  <si>
    <t>Nekustamā īpašuma nodokļa par zemi kārtējā saimnieciskā gada ieņēmumi</t>
  </si>
  <si>
    <t>04.112</t>
  </si>
  <si>
    <t>Nekustamā īpašuma nodokļa par zemi iepriekšējo gadu parādi</t>
  </si>
  <si>
    <t>04.121</t>
  </si>
  <si>
    <t>Nekustamā īpašuma nodokļa par ēkām kārtējā gada maksājumi</t>
  </si>
  <si>
    <t>04.122</t>
  </si>
  <si>
    <t>Nekustamā īpašuma nodokļa par ēkām parādi par iepriekšējiem gadiem</t>
  </si>
  <si>
    <t>04.131</t>
  </si>
  <si>
    <t>Nekustamā īpašuma nodokļa par mājokļiem</t>
  </si>
  <si>
    <t>04.132</t>
  </si>
  <si>
    <t>Nekustamā īpašuma nodokļa par mājokļiem par iepriekšējo gadu</t>
  </si>
  <si>
    <t>05.000</t>
  </si>
  <si>
    <t>05.400</t>
  </si>
  <si>
    <t>05.410</t>
  </si>
  <si>
    <t>Azartspēļu nodoklis</t>
  </si>
  <si>
    <t>05.500</t>
  </si>
  <si>
    <t>05.531</t>
  </si>
  <si>
    <t>Dabas resursu nodoklis par dabas resursu ieguvi un vides piesārņošanu</t>
  </si>
  <si>
    <t>08.000</t>
  </si>
  <si>
    <t>08.600</t>
  </si>
  <si>
    <t>08.640</t>
  </si>
  <si>
    <t>Procentu ieņēmumi par atlikto maksājumu</t>
  </si>
  <si>
    <t>09.000</t>
  </si>
  <si>
    <t>09.400</t>
  </si>
  <si>
    <t>09.420</t>
  </si>
  <si>
    <t>Valsts nodeva par apliecinājumiem un citu funkciju pildīšanu bāriņtiesās un pagasttiesās</t>
  </si>
  <si>
    <t>09.450</t>
  </si>
  <si>
    <t>Valsts nodeva par civilstāvokļa aktu reģistrēšanu, grozīšanu un papildināšanu</t>
  </si>
  <si>
    <t>09.460</t>
  </si>
  <si>
    <t>Valsts nodeva par speciālu atļauju (licenču) izsniegšanu</t>
  </si>
  <si>
    <t>09.490</t>
  </si>
  <si>
    <t>Pārējās valsts nodevas, kuras ieskaita pašvaldību budžetā</t>
  </si>
  <si>
    <t>09.500</t>
  </si>
  <si>
    <t>09.511</t>
  </si>
  <si>
    <t>Pašvaldības nodeva par domes (padomes) izstrādāto oficiālo dokumentu un apliecinātu to kopiju saņemšanu</t>
  </si>
  <si>
    <t>09.512</t>
  </si>
  <si>
    <t>Pašvaldības nodeva par izklaidējoša rakstura pasākumu sarīkošanu publiskās vietās</t>
  </si>
  <si>
    <t>09.514</t>
  </si>
  <si>
    <t>Pašvaldības nodeva par tirdzniecību publiskās vietās</t>
  </si>
  <si>
    <t>09.517</t>
  </si>
  <si>
    <t>Pašvaldības nodeva par reklāmas, afišu un sludinājumu izvietošanu publiskās vietās</t>
  </si>
  <si>
    <t>09.521</t>
  </si>
  <si>
    <t>Pašvaldības nodeva par būvatļaujas saņemšanu</t>
  </si>
  <si>
    <t>09.529</t>
  </si>
  <si>
    <t>Pārējās nodevas, ko uzliek pašvaldības</t>
  </si>
  <si>
    <t>09.100</t>
  </si>
  <si>
    <t>09.186</t>
  </si>
  <si>
    <t>Nodeva par ziņu par deklarēto dzīvesvietu reģistrāciju</t>
  </si>
  <si>
    <t>10.000</t>
  </si>
  <si>
    <t>10.100</t>
  </si>
  <si>
    <t>10.141</t>
  </si>
  <si>
    <t>Nekustamā īpašuma nokavējuma un soda naudas</t>
  </si>
  <si>
    <t>10.142</t>
  </si>
  <si>
    <t>Naudas sodi, ko uzliek pašvaldības policija</t>
  </si>
  <si>
    <t>10.143</t>
  </si>
  <si>
    <t>Naudas sodi, ko uzliek administratīvā komisija</t>
  </si>
  <si>
    <t>10.144</t>
  </si>
  <si>
    <t>Kavējuma naudas</t>
  </si>
  <si>
    <t>10.145</t>
  </si>
  <si>
    <t>Naudas sodi ko uzliek būvvalde</t>
  </si>
  <si>
    <t>10.154</t>
  </si>
  <si>
    <t>Naudas sodi, ko uzliek pašvaldību institūcijas par pārkāpumiem ceļu satiksmē (CSDD)</t>
  </si>
  <si>
    <t>12.000</t>
  </si>
  <si>
    <t>12.300</t>
  </si>
  <si>
    <t>12.360</t>
  </si>
  <si>
    <t>Ostu pārvalžu iemaksas</t>
  </si>
  <si>
    <t>12.393</t>
  </si>
  <si>
    <t>Piedzītie un labprātīgi atmaksātie līdzekļi</t>
  </si>
  <si>
    <t>12.395</t>
  </si>
  <si>
    <t>Līgumsodi un procentu maksājumi par saistību neizpildi</t>
  </si>
  <si>
    <t>12.39901</t>
  </si>
  <si>
    <t>Pārējie dažādi nenodokļu ieņēmumi, kas nav iepriekš klasificēti šajā klasifikācijā – kļūdainie ieskaitījumi pašvaldības norēķinu kontos</t>
  </si>
  <si>
    <t>12.39902</t>
  </si>
  <si>
    <t>Pārējie dažādi nenodokļu ieņēmumi, kas nav iepriekš klasificēti šajā klasifikācijā – konkursu garantijas (drošības) maksas</t>
  </si>
  <si>
    <t>12.39906</t>
  </si>
  <si>
    <t>Pārējie dažādi nenodokļu ieņēmumi, kas nav iepriekš klasificēti šajā klasifikācijā – piedzītās kompensācijas</t>
  </si>
  <si>
    <t>12.39907</t>
  </si>
  <si>
    <t>Pārējie dažādi nenodokļu ieņēmumi, kas nav iepriekš klasificēti šajā klasifikācijā</t>
  </si>
  <si>
    <t>12.200</t>
  </si>
  <si>
    <t>12.230</t>
  </si>
  <si>
    <t>Ieņēmumi no zvejas tiesību nomas un zvejas tiesību rūpnieciskas izmantošanas (licences)</t>
  </si>
  <si>
    <t>13.000</t>
  </si>
  <si>
    <t>13.200</t>
  </si>
  <si>
    <t>13.210</t>
  </si>
  <si>
    <t>Ieņēmumi no zemes īpašumu pārdošanas</t>
  </si>
  <si>
    <t>13.220</t>
  </si>
  <si>
    <t>Ieņēmumi no mežu īpašumu pārdošanas</t>
  </si>
  <si>
    <t>13.100</t>
  </si>
  <si>
    <t>Ieņēmumi no ēku un būvju (īpašumu) pārdošanas</t>
  </si>
  <si>
    <t>13.400</t>
  </si>
  <si>
    <t>Ieņēmumi no kustamā īpašuma un mantas pārdošanas</t>
  </si>
  <si>
    <t>17.000</t>
  </si>
  <si>
    <t>17.200</t>
  </si>
  <si>
    <t>Pašvaldību saņemtie transferti no valsts budžeta daļēji finansētām atvasinātām publiskām personām un no budžeta nefinansētām iestādēm</t>
  </si>
  <si>
    <t>18.000</t>
  </si>
  <si>
    <t>18.600</t>
  </si>
  <si>
    <t>18.621</t>
  </si>
  <si>
    <t>Mērķdotācijas pedagogu algām</t>
  </si>
  <si>
    <t>18.6211</t>
  </si>
  <si>
    <t>Mērķdotācijas īpašiem mērķiem</t>
  </si>
  <si>
    <t>18.622</t>
  </si>
  <si>
    <t>Mērķdotācijas 5.-6.gadīgo apm.pedagogiem</t>
  </si>
  <si>
    <t>18.623</t>
  </si>
  <si>
    <t>Mērķdotācijas interešu izglītības pedagogu algām</t>
  </si>
  <si>
    <t>18.624</t>
  </si>
  <si>
    <t>Mērķdotācijas brīvpusdienām</t>
  </si>
  <si>
    <t>18.625</t>
  </si>
  <si>
    <t>Mērķdotācijas mācību grāmatām</t>
  </si>
  <si>
    <t>18.6261</t>
  </si>
  <si>
    <t>Mērķdotācijas sociālajai rehabilitācijai</t>
  </si>
  <si>
    <t>18.6262</t>
  </si>
  <si>
    <t>Mērķdotācijas sociālajiem pabalstiem no valsts</t>
  </si>
  <si>
    <t>18.6263</t>
  </si>
  <si>
    <t>Mērķdotācijas Saulkrastu kultūras centram</t>
  </si>
  <si>
    <t>18.627</t>
  </si>
  <si>
    <t>Mērķdotācijas pašvaldības autoceļiem (ielām)</t>
  </si>
  <si>
    <t>18.628</t>
  </si>
  <si>
    <t>Mērķdotācijas mūzikas un mākslas skolai VJMMS</t>
  </si>
  <si>
    <t>18.629</t>
  </si>
  <si>
    <t>Mērķdotācijas sociālajam asistentam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</si>
  <si>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</si>
  <si>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</si>
  <si>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18.640</t>
  </si>
  <si>
    <t>19.000</t>
  </si>
  <si>
    <t>19.200</t>
  </si>
  <si>
    <t>19.210</t>
  </si>
  <si>
    <t>Ieņēmumi izglītības funkciju nodrošināšanai</t>
  </si>
  <si>
    <t>19.221</t>
  </si>
  <si>
    <t>Ieņēmumi projekta īstenošanai</t>
  </si>
  <si>
    <t>21.000</t>
  </si>
  <si>
    <t>21.300</t>
  </si>
  <si>
    <t>21.352</t>
  </si>
  <si>
    <t>Ieņēmumi no vecāku maksām izgl. iestādēs</t>
  </si>
  <si>
    <t>21.353</t>
  </si>
  <si>
    <t>Vecāku finansējums VJMMS, SMMS</t>
  </si>
  <si>
    <t>21.359</t>
  </si>
  <si>
    <t xml:space="preserve">Vecāku finansējums </t>
  </si>
  <si>
    <t>21.37906</t>
  </si>
  <si>
    <t>Ieņēmumi par pārējo dokumentu izsniegšanu un pārējiem kancelejas pakalpojumiem – būvvalde – izziņa zemesgrāmatai</t>
  </si>
  <si>
    <t>21.37907</t>
  </si>
  <si>
    <t>Ieņēmumi par pārējo dokumentu izsniegšanu un pārējiem kancelejas pakalpojumiem – būvvalde – izziņa par būves esamību</t>
  </si>
  <si>
    <t>21.37908</t>
  </si>
  <si>
    <t>Ieņēmumi par pārējo dokumentu izsniegšanu un pārējiem kancelejas pakalpojumiem – būvvalde – izziņa par būves apsekošanu</t>
  </si>
  <si>
    <t>21.37909</t>
  </si>
  <si>
    <t>Ieņēmumi par pārējo dokumentu izsniegšanu un pārējiem kancelejas pakalpojumiem – būvvalde – būvatļaujas termiņa pagarināšana</t>
  </si>
  <si>
    <t>21.37910</t>
  </si>
  <si>
    <t>Ieņēmumi par pārējo dokumentu izsniegšanu un pārējiem kancelejas pakalpojumiem – būvvalde – tehniskie pakalpojumi</t>
  </si>
  <si>
    <t>21.37911</t>
  </si>
  <si>
    <t>21.381</t>
  </si>
  <si>
    <t>Ieņēmumi par telpu nomu</t>
  </si>
  <si>
    <t>21.383</t>
  </si>
  <si>
    <t>Ieņēmumi no kustamā īpašuma iznomāšanas</t>
  </si>
  <si>
    <t>21.384</t>
  </si>
  <si>
    <t>Ieņēmumi par zemes nomu</t>
  </si>
  <si>
    <t>21.3894</t>
  </si>
  <si>
    <t>Ieņēmumi par dzīvojamo telpu īri</t>
  </si>
  <si>
    <t>21.3895</t>
  </si>
  <si>
    <t>Pārējie ieņēmumi par nomu un īri</t>
  </si>
  <si>
    <t>21.393</t>
  </si>
  <si>
    <t>Ieņēmumi par biļešu realizāciju</t>
  </si>
  <si>
    <t>21.39904</t>
  </si>
  <si>
    <t>Citi ieņēmumi par maksas pakalpojumiem – dome – koku ciršanas atļauja</t>
  </si>
  <si>
    <t>21.39905</t>
  </si>
  <si>
    <t>21.39906</t>
  </si>
  <si>
    <t>21.39909</t>
  </si>
  <si>
    <t>21.39910</t>
  </si>
  <si>
    <t>21.39911</t>
  </si>
  <si>
    <t>Ieņēmumi par darbinieku ēdināšanu PII, skola</t>
  </si>
  <si>
    <t>21.39912</t>
  </si>
  <si>
    <t>21.39913</t>
  </si>
  <si>
    <t>21.39914</t>
  </si>
  <si>
    <t>Ieņēmumi no Saulkrastu kultūras centra</t>
  </si>
  <si>
    <t>21.39915</t>
  </si>
  <si>
    <t>Ieņēmumi no fizioterapijas pakalpojumiem (Soc.dienests)</t>
  </si>
  <si>
    <t>21.39916</t>
  </si>
  <si>
    <t>Sējas komunālie pakalpojumi (apsaimniekošana)</t>
  </si>
  <si>
    <t>21.39918</t>
  </si>
  <si>
    <t>Citi ieņēmumi par maksas pakalpojumiem (apliekami ar PVN 5%)</t>
  </si>
  <si>
    <t>21.400</t>
  </si>
  <si>
    <t>21.491</t>
  </si>
  <si>
    <t>Citi iepriekš neklasificētie maksas pakalpojumi un pašu ieņēmumi</t>
  </si>
  <si>
    <t>Inventarizācijās konstatētie pārpalikumi</t>
  </si>
  <si>
    <t>21.494</t>
  </si>
  <si>
    <t>23.000</t>
  </si>
  <si>
    <t>23.400</t>
  </si>
  <si>
    <t>23.410</t>
  </si>
  <si>
    <t>Juridisku personu ziedojumi un dāvinājumi naudā</t>
  </si>
  <si>
    <t>Budžeta plāns ar grozījumiem</t>
  </si>
  <si>
    <t>Saulkrastu novada pašvaldības</t>
  </si>
  <si>
    <t>Aizņēmumi</t>
  </si>
  <si>
    <t>Naudas līdzekļi uz gada sākumu</t>
  </si>
  <si>
    <t>PA Saulkrastu veselības un sociālās aprūpes centrs</t>
  </si>
  <si>
    <t>Valsts budžeta transferti</t>
  </si>
  <si>
    <t>18.62.</t>
  </si>
  <si>
    <t>Pašvaldību budžetu transferti</t>
  </si>
  <si>
    <t>19.20</t>
  </si>
  <si>
    <t>19.30</t>
  </si>
  <si>
    <t>Pašvaldības un tās iestāžu savstarpējie transferti- SAM</t>
  </si>
  <si>
    <t>Budžeta iestāžu ieņēmumi</t>
  </si>
  <si>
    <t>21.3.</t>
  </si>
  <si>
    <t>Konsolidācija</t>
  </si>
  <si>
    <t>Pavisam ieņēmumi</t>
  </si>
  <si>
    <t>Pavisam ieņēmumi:</t>
  </si>
  <si>
    <t>Pašvaldības un tās iestāžu savstarpējie transferti</t>
  </si>
  <si>
    <t>2024. gada OKTOBRA budžeta   grozījumi</t>
  </si>
  <si>
    <t>Oktobra grozījumi</t>
  </si>
  <si>
    <t>19.222</t>
  </si>
  <si>
    <t>Pašvaldības saņemtie transferti no citām pašvaldībām</t>
  </si>
  <si>
    <t>18.63.</t>
  </si>
  <si>
    <t>Pielikums Nr. 1</t>
  </si>
  <si>
    <t xml:space="preserve">IEŅĒMUMI. EUR </t>
  </si>
  <si>
    <t>Citi ieņēmumi par maksas pakalpojumiem – pārējie</t>
  </si>
  <si>
    <t>Citi ieņēmumi par maksas pakalpojumiem – TIC (no 01.10.2020 Dome)</t>
  </si>
  <si>
    <t>Citi ieņēmumi par maksas pakalpojumiem – bibliotēka(apliekami ar PVN)</t>
  </si>
  <si>
    <t>Citi ieņēmumi par maksas pakalpojumiem – sporta centrs(apliekami ar PVN 21%)</t>
  </si>
  <si>
    <t>Pārējie iepriekš neklasificētie pašu ieņēmumi – tiesu izpildītāji</t>
  </si>
  <si>
    <t>Valsts budžeta daļēji finansēto atvasināto publisko personu un budžeta nefinansēto iestāžu saņemtie valsts budžeta transferti no ministrijas vai centrālās valsts iestādes budžeta, kuras institucionālā padotībā tās atrodas – PA</t>
  </si>
  <si>
    <t>Pārējie saimnieciskās darbības ieņēmumi – PA</t>
  </si>
  <si>
    <t>Pārējie saimnieciskās darbības ieņēmumi – SAM</t>
  </si>
  <si>
    <t>Naudas līdzekļi uz gada sākumu – PA Saulkrastu veselības un sociālās aprūpes centrs</t>
  </si>
  <si>
    <t>Ieņēmumi izglītības funkciju nodrošināšanai – SAM</t>
  </si>
  <si>
    <t>Citi ieņēmumi par maksas pakalpojumiem – kapu saimniecība – apbedīšanas pakalpojumi</t>
  </si>
  <si>
    <t>Citi ieņēmumi par maksas pakalpojumiem – dzimtsaraksti – maksas pakalpojumi</t>
  </si>
  <si>
    <t>Ieņēmumi par pārējo dokumentu izsniegšanu un pārējiem kancelejas pakalpojumiem – biblioteka – tehniskie pakalpojumi (ar PVN neapliekams)</t>
  </si>
  <si>
    <t>Pašvaldības budžetā saņemtā dotācija no PFIF, tai skaitā speciālā dotācija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</si>
</sst>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);\(#,##0\)"/>
  </numFmts>
  <fonts count="12" x14ac:knownFonts="1">
    <font>
      <sz val="10"/>
      <color rgb="FF000000"/>
      <name val="Arial"/>
    </font>
    <font>
      <sz val="8"/>
      <color rgb="FF000000"/>
      <name val="Arial"/>
    </font>
    <font>
      <sz val="8"/>
      <color rgb="FF25396E"/>
      <name val="Arial"/>
    </font>
    <font>
      <b/>
      <sz val="8"/>
      <color rgb="FF0B428E"/>
      <name val="Arial"/>
    </font>
    <font>
      <sz val="18"/>
      <color rgb="FF000000"/>
      <name val="Tahoma"/>
    </font>
    <font>
      <sz val="16"/>
      <color theme="1"/>
      <name val="Times New Roman"/>
      <family val="1"/>
      <charset val="186"/>
    </font>
    <font>
      <sz val="10"/>
      <color rgb="FF000000"/>
      <name val="Arial"/>
      <family val="2"/>
      <charset val="186"/>
    </font>
    <font>
      <b/>
      <sz val="8"/>
      <color rgb="FF25396E"/>
      <name val="Arial"/>
      <family val="2"/>
      <charset val="186"/>
    </font>
    <font>
      <b/>
      <sz val="8"/>
      <color rgb="FF0B428E"/>
      <name val="Arial"/>
      <family val="2"/>
      <charset val="186"/>
    </font>
    <font>
      <sz val="8"/>
      <color rgb="FF25396E"/>
      <name val="Arial"/>
      <family val="2"/>
      <charset val="186"/>
    </font>
    <font>
      <sz val="8"/>
      <color rgb="FF000000"/>
      <name val="Arial"/>
      <family val="2"/>
      <charset val="186"/>
    </font>
    <font>
      <sz val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4" fillId="0" borderId="0" xfId="0" applyFont="1" applyAlignment="1">
      <alignment vertical="top"/>
    </xf>
    <xf numFmtId="0" fontId="3" fillId="2" borderId="2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left" vertical="center" wrapText="1"/>
    </xf>
    <xf numFmtId="164" fontId="1" fillId="4" borderId="4" xfId="0" applyNumberFormat="1" applyFont="1" applyFill="1" applyBorder="1" applyAlignment="1">
      <alignment horizontal="right" vertical="center"/>
    </xf>
    <xf numFmtId="0" fontId="3" fillId="3" borderId="3" xfId="0" applyFont="1" applyFill="1" applyBorder="1" applyAlignment="1">
      <alignment horizontal="left" vertical="center"/>
    </xf>
    <xf numFmtId="164" fontId="3" fillId="3" borderId="5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0" fontId="0" fillId="0" borderId="0" xfId="0" applyAlignment="1">
      <alignment horizontal="right"/>
    </xf>
    <xf numFmtId="0" fontId="2" fillId="0" borderId="1" xfId="0" applyFont="1" applyBorder="1" applyAlignment="1">
      <alignment horizontal="left" vertical="center" wrapText="1"/>
    </xf>
    <xf numFmtId="0" fontId="6" fillId="0" borderId="0" xfId="0" applyFont="1"/>
    <xf numFmtId="164" fontId="1" fillId="0" borderId="5" xfId="0" applyNumberFormat="1" applyFont="1" applyBorder="1" applyAlignment="1">
      <alignment horizontal="right" vertical="center"/>
    </xf>
    <xf numFmtId="164" fontId="3" fillId="3" borderId="3" xfId="0" applyNumberFormat="1" applyFont="1" applyFill="1" applyBorder="1" applyAlignment="1">
      <alignment horizontal="right" vertical="center"/>
    </xf>
    <xf numFmtId="0" fontId="2" fillId="4" borderId="3" xfId="0" applyFont="1" applyFill="1" applyBorder="1" applyAlignment="1">
      <alignment horizontal="left" vertical="center" wrapText="1"/>
    </xf>
    <xf numFmtId="0" fontId="7" fillId="4" borderId="3" xfId="0" applyFont="1" applyFill="1" applyBorder="1" applyAlignment="1">
      <alignment horizontal="left" vertical="center" wrapText="1"/>
    </xf>
    <xf numFmtId="164" fontId="1" fillId="4" borderId="3" xfId="0" applyNumberFormat="1" applyFont="1" applyFill="1" applyBorder="1" applyAlignment="1">
      <alignment horizontal="right" vertical="center"/>
    </xf>
    <xf numFmtId="0" fontId="2" fillId="4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left" vertical="center" wrapText="1"/>
    </xf>
    <xf numFmtId="164" fontId="1" fillId="4" borderId="0" xfId="0" applyNumberFormat="1" applyFont="1" applyFill="1" applyAlignment="1">
      <alignment horizontal="right" vertical="center"/>
    </xf>
    <xf numFmtId="3" fontId="3" fillId="3" borderId="5" xfId="0" applyNumberFormat="1" applyFont="1" applyFill="1" applyBorder="1" applyAlignment="1">
      <alignment horizontal="right" vertical="center"/>
    </xf>
    <xf numFmtId="0" fontId="9" fillId="4" borderId="3" xfId="0" applyFont="1" applyFill="1" applyBorder="1" applyAlignment="1">
      <alignment horizontal="left" vertical="center" wrapText="1"/>
    </xf>
    <xf numFmtId="164" fontId="10" fillId="4" borderId="5" xfId="0" applyNumberFormat="1" applyFont="1" applyFill="1" applyBorder="1" applyAlignment="1">
      <alignment horizontal="right" vertical="center"/>
    </xf>
    <xf numFmtId="164" fontId="8" fillId="3" borderId="5" xfId="0" applyNumberFormat="1" applyFont="1" applyFill="1" applyBorder="1" applyAlignment="1">
      <alignment horizontal="right" vertical="center"/>
    </xf>
    <xf numFmtId="164" fontId="0" fillId="0" borderId="0" xfId="0" applyNumberFormat="1"/>
    <xf numFmtId="3" fontId="5" fillId="0" borderId="0" xfId="0" applyNumberFormat="1" applyFont="1" applyAlignment="1">
      <alignment horizont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2" fillId="4" borderId="5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48"/>
  <sheetViews>
    <sheetView showGridLines="0" tabSelected="1" zoomScaleNormal="100" workbookViewId="0">
      <selection activeCell="I1" sqref="I1"/>
    </sheetView>
  </sheetViews>
  <sheetFormatPr defaultRowHeight="12.75" x14ac:dyDescent="0.2"/>
  <cols>
    <col min="4" max="4" width="32.140625" customWidth="1"/>
    <col min="5" max="7" width="11.5703125" customWidth="1"/>
    <col min="9" max="9" width="10.7109375" bestFit="1" customWidth="1"/>
  </cols>
  <sheetData>
    <row r="1" spans="1:7" ht="22.5" x14ac:dyDescent="0.2">
      <c r="A1" s="1"/>
      <c r="G1" s="9" t="s">
        <v>221</v>
      </c>
    </row>
    <row r="3" spans="1:7" ht="20.25" customHeight="1" x14ac:dyDescent="0.3">
      <c r="A3" s="25" t="s">
        <v>200</v>
      </c>
      <c r="B3" s="25"/>
      <c r="C3" s="25"/>
      <c r="D3" s="25"/>
      <c r="E3" s="25"/>
      <c r="F3" s="25"/>
      <c r="G3" s="25"/>
    </row>
    <row r="4" spans="1:7" ht="20.25" x14ac:dyDescent="0.3">
      <c r="A4" s="25" t="s">
        <v>216</v>
      </c>
      <c r="B4" s="25"/>
      <c r="C4" s="25"/>
      <c r="D4" s="25"/>
      <c r="E4" s="25"/>
      <c r="F4" s="25"/>
      <c r="G4" s="25"/>
    </row>
    <row r="5" spans="1:7" ht="20.25" x14ac:dyDescent="0.3">
      <c r="A5" s="25" t="s">
        <v>222</v>
      </c>
      <c r="B5" s="25"/>
      <c r="C5" s="25"/>
      <c r="D5" s="25"/>
      <c r="E5" s="25"/>
      <c r="F5" s="25"/>
      <c r="G5" s="25"/>
    </row>
    <row r="6" spans="1:7" ht="12.75" customHeight="1" x14ac:dyDescent="0.2"/>
    <row r="7" spans="1:7" ht="45" customHeight="1" x14ac:dyDescent="0.2">
      <c r="A7" s="2" t="s">
        <v>0</v>
      </c>
      <c r="B7" s="2" t="s">
        <v>1</v>
      </c>
      <c r="C7" s="26" t="s">
        <v>2</v>
      </c>
      <c r="D7" s="27"/>
      <c r="E7" s="3" t="s">
        <v>3</v>
      </c>
      <c r="F7" s="3" t="s">
        <v>217</v>
      </c>
      <c r="G7" s="3" t="s">
        <v>199</v>
      </c>
    </row>
    <row r="8" spans="1:7" ht="33.75" x14ac:dyDescent="0.2">
      <c r="A8" s="28" t="s">
        <v>4</v>
      </c>
      <c r="B8" s="28" t="s">
        <v>5</v>
      </c>
      <c r="C8" s="4" t="s">
        <v>6</v>
      </c>
      <c r="D8" s="4" t="s">
        <v>7</v>
      </c>
      <c r="E8" s="5">
        <v>11758990</v>
      </c>
      <c r="F8" s="8"/>
      <c r="G8" s="8">
        <v>11758990</v>
      </c>
    </row>
    <row r="9" spans="1:7" ht="12.75" customHeight="1" x14ac:dyDescent="0.2">
      <c r="A9" s="29"/>
      <c r="B9" s="30"/>
      <c r="C9" s="31" t="s">
        <v>8</v>
      </c>
      <c r="D9" s="32"/>
      <c r="E9" s="7">
        <f>SUM(E8)</f>
        <v>11758990</v>
      </c>
      <c r="F9" s="7"/>
      <c r="G9" s="7">
        <v>11758990</v>
      </c>
    </row>
    <row r="10" spans="1:7" ht="12.75" customHeight="1" x14ac:dyDescent="0.2">
      <c r="A10" s="30"/>
      <c r="B10" s="6" t="s">
        <v>8</v>
      </c>
      <c r="C10" s="31"/>
      <c r="D10" s="32"/>
      <c r="E10" s="7">
        <f>E9</f>
        <v>11758990</v>
      </c>
      <c r="F10" s="7"/>
      <c r="G10" s="7">
        <v>11758990</v>
      </c>
    </row>
    <row r="11" spans="1:7" ht="22.5" x14ac:dyDescent="0.2">
      <c r="A11" s="33" t="s">
        <v>9</v>
      </c>
      <c r="B11" s="33" t="s">
        <v>10</v>
      </c>
      <c r="C11" s="4" t="s">
        <v>11</v>
      </c>
      <c r="D11" s="4" t="s">
        <v>12</v>
      </c>
      <c r="E11" s="5">
        <v>1120000</v>
      </c>
      <c r="F11" s="8"/>
      <c r="G11" s="8">
        <v>1120000</v>
      </c>
    </row>
    <row r="12" spans="1:7" ht="22.5" x14ac:dyDescent="0.2">
      <c r="A12" s="33"/>
      <c r="B12" s="33"/>
      <c r="C12" s="4" t="s">
        <v>13</v>
      </c>
      <c r="D12" s="4" t="s">
        <v>14</v>
      </c>
      <c r="E12" s="5">
        <v>100000</v>
      </c>
      <c r="F12" s="8"/>
      <c r="G12" s="8">
        <v>100000</v>
      </c>
    </row>
    <row r="13" spans="1:7" ht="22.5" x14ac:dyDescent="0.2">
      <c r="A13" s="33"/>
      <c r="B13" s="33"/>
      <c r="C13" s="4" t="s">
        <v>15</v>
      </c>
      <c r="D13" s="4" t="s">
        <v>16</v>
      </c>
      <c r="E13" s="5">
        <v>190000</v>
      </c>
      <c r="F13" s="8"/>
      <c r="G13" s="8">
        <v>190000</v>
      </c>
    </row>
    <row r="14" spans="1:7" ht="22.5" x14ac:dyDescent="0.2">
      <c r="A14" s="33"/>
      <c r="B14" s="33"/>
      <c r="C14" s="4" t="s">
        <v>17</v>
      </c>
      <c r="D14" s="4" t="s">
        <v>18</v>
      </c>
      <c r="E14" s="5">
        <v>18000</v>
      </c>
      <c r="F14" s="8"/>
      <c r="G14" s="8">
        <v>18000</v>
      </c>
    </row>
    <row r="15" spans="1:7" x14ac:dyDescent="0.2">
      <c r="A15" s="33"/>
      <c r="B15" s="33"/>
      <c r="C15" s="4" t="s">
        <v>19</v>
      </c>
      <c r="D15" s="4" t="s">
        <v>20</v>
      </c>
      <c r="E15" s="5">
        <v>517000</v>
      </c>
      <c r="F15" s="8"/>
      <c r="G15" s="8">
        <v>517000</v>
      </c>
    </row>
    <row r="16" spans="1:7" ht="22.5" x14ac:dyDescent="0.2">
      <c r="A16" s="33"/>
      <c r="B16" s="33"/>
      <c r="C16" s="4" t="s">
        <v>21</v>
      </c>
      <c r="D16" s="4" t="s">
        <v>22</v>
      </c>
      <c r="E16" s="5">
        <v>55000</v>
      </c>
      <c r="F16" s="8"/>
      <c r="G16" s="8">
        <v>55000</v>
      </c>
    </row>
    <row r="17" spans="1:9" x14ac:dyDescent="0.2">
      <c r="A17" s="33"/>
      <c r="B17" s="33"/>
      <c r="C17" s="34" t="s">
        <v>8</v>
      </c>
      <c r="D17" s="34"/>
      <c r="E17" s="7">
        <f>SUM(E11:E16)</f>
        <v>2000000</v>
      </c>
      <c r="F17" s="7"/>
      <c r="G17" s="7">
        <v>2000000</v>
      </c>
    </row>
    <row r="18" spans="1:9" x14ac:dyDescent="0.2">
      <c r="A18" s="33"/>
      <c r="B18" s="6" t="s">
        <v>8</v>
      </c>
      <c r="C18" s="34"/>
      <c r="D18" s="34"/>
      <c r="E18" s="7">
        <f>E17</f>
        <v>2000000</v>
      </c>
      <c r="F18" s="7"/>
      <c r="G18" s="7">
        <v>2000000</v>
      </c>
    </row>
    <row r="19" spans="1:9" x14ac:dyDescent="0.2">
      <c r="A19" s="33" t="s">
        <v>23</v>
      </c>
      <c r="B19" s="33" t="s">
        <v>24</v>
      </c>
      <c r="C19" s="4" t="s">
        <v>25</v>
      </c>
      <c r="D19" s="4" t="s">
        <v>26</v>
      </c>
      <c r="E19" s="5">
        <v>5200</v>
      </c>
      <c r="F19" s="8"/>
      <c r="G19" s="8">
        <v>5200</v>
      </c>
    </row>
    <row r="20" spans="1:9" x14ac:dyDescent="0.2">
      <c r="A20" s="33"/>
      <c r="B20" s="33"/>
      <c r="C20" s="34" t="s">
        <v>8</v>
      </c>
      <c r="D20" s="34"/>
      <c r="E20" s="7">
        <f>E19</f>
        <v>5200</v>
      </c>
      <c r="F20" s="7"/>
      <c r="G20" s="7">
        <v>5200</v>
      </c>
    </row>
    <row r="21" spans="1:9" ht="22.5" x14ac:dyDescent="0.2">
      <c r="A21" s="33"/>
      <c r="B21" s="33" t="s">
        <v>27</v>
      </c>
      <c r="C21" s="4" t="s">
        <v>28</v>
      </c>
      <c r="D21" s="4" t="s">
        <v>29</v>
      </c>
      <c r="E21" s="5">
        <v>52000</v>
      </c>
      <c r="F21" s="8"/>
      <c r="G21" s="8">
        <v>52000</v>
      </c>
    </row>
    <row r="22" spans="1:9" x14ac:dyDescent="0.2">
      <c r="A22" s="33"/>
      <c r="B22" s="33"/>
      <c r="C22" s="34" t="s">
        <v>8</v>
      </c>
      <c r="D22" s="34"/>
      <c r="E22" s="7">
        <f>E21</f>
        <v>52000</v>
      </c>
      <c r="F22" s="7"/>
      <c r="G22" s="7">
        <v>52000</v>
      </c>
    </row>
    <row r="23" spans="1:9" x14ac:dyDescent="0.2">
      <c r="A23" s="33"/>
      <c r="B23" s="6" t="s">
        <v>8</v>
      </c>
      <c r="C23" s="34"/>
      <c r="D23" s="34"/>
      <c r="E23" s="7">
        <f>E19+E21</f>
        <v>57200</v>
      </c>
      <c r="F23" s="7"/>
      <c r="G23" s="7">
        <v>57200</v>
      </c>
    </row>
    <row r="24" spans="1:9" x14ac:dyDescent="0.2">
      <c r="A24" s="33" t="s">
        <v>30</v>
      </c>
      <c r="B24" s="33" t="s">
        <v>31</v>
      </c>
      <c r="C24" s="10" t="s">
        <v>32</v>
      </c>
      <c r="D24" s="10" t="s">
        <v>33</v>
      </c>
      <c r="E24" s="5">
        <v>24000</v>
      </c>
      <c r="F24" s="8"/>
      <c r="G24" s="8">
        <v>24000</v>
      </c>
      <c r="I24" s="11"/>
    </row>
    <row r="25" spans="1:9" x14ac:dyDescent="0.2">
      <c r="A25" s="33"/>
      <c r="B25" s="33"/>
      <c r="C25" s="34" t="s">
        <v>8</v>
      </c>
      <c r="D25" s="34"/>
      <c r="E25" s="7">
        <f>E24</f>
        <v>24000</v>
      </c>
      <c r="F25" s="7"/>
      <c r="G25" s="7">
        <v>24000</v>
      </c>
    </row>
    <row r="26" spans="1:9" x14ac:dyDescent="0.2">
      <c r="A26" s="33"/>
      <c r="B26" s="6" t="s">
        <v>8</v>
      </c>
      <c r="C26" s="34"/>
      <c r="D26" s="34"/>
      <c r="E26" s="7">
        <f>E24</f>
        <v>24000</v>
      </c>
      <c r="F26" s="7"/>
      <c r="G26" s="7">
        <v>24000</v>
      </c>
    </row>
    <row r="27" spans="1:9" ht="33.75" x14ac:dyDescent="0.2">
      <c r="A27" s="33" t="s">
        <v>34</v>
      </c>
      <c r="B27" s="33" t="s">
        <v>35</v>
      </c>
      <c r="C27" s="4" t="s">
        <v>36</v>
      </c>
      <c r="D27" s="4" t="s">
        <v>37</v>
      </c>
      <c r="E27" s="5">
        <v>2500</v>
      </c>
      <c r="F27" s="8"/>
      <c r="G27" s="8">
        <v>2500</v>
      </c>
    </row>
    <row r="28" spans="1:9" ht="22.5" x14ac:dyDescent="0.2">
      <c r="A28" s="33"/>
      <c r="B28" s="33"/>
      <c r="C28" s="4" t="s">
        <v>38</v>
      </c>
      <c r="D28" s="4" t="s">
        <v>39</v>
      </c>
      <c r="E28" s="5">
        <v>2500</v>
      </c>
      <c r="F28" s="8"/>
      <c r="G28" s="8">
        <v>2500</v>
      </c>
    </row>
    <row r="29" spans="1:9" ht="22.5" x14ac:dyDescent="0.2">
      <c r="A29" s="33"/>
      <c r="B29" s="33"/>
      <c r="C29" s="4" t="s">
        <v>40</v>
      </c>
      <c r="D29" s="4" t="s">
        <v>41</v>
      </c>
      <c r="E29" s="5">
        <v>200</v>
      </c>
      <c r="F29" s="8"/>
      <c r="G29" s="8">
        <v>200</v>
      </c>
    </row>
    <row r="30" spans="1:9" ht="22.5" x14ac:dyDescent="0.2">
      <c r="A30" s="33"/>
      <c r="B30" s="33"/>
      <c r="C30" s="4" t="s">
        <v>42</v>
      </c>
      <c r="D30" s="4" t="s">
        <v>43</v>
      </c>
      <c r="E30" s="5">
        <v>100</v>
      </c>
      <c r="F30" s="8"/>
      <c r="G30" s="8">
        <v>100</v>
      </c>
    </row>
    <row r="31" spans="1:9" x14ac:dyDescent="0.2">
      <c r="A31" s="33"/>
      <c r="B31" s="33"/>
      <c r="C31" s="34" t="s">
        <v>8</v>
      </c>
      <c r="D31" s="34"/>
      <c r="E31" s="7">
        <f>SUM(E27:E30)</f>
        <v>5300</v>
      </c>
      <c r="F31" s="7"/>
      <c r="G31" s="7">
        <v>5300</v>
      </c>
    </row>
    <row r="32" spans="1:9" ht="33.75" x14ac:dyDescent="0.2">
      <c r="A32" s="33"/>
      <c r="B32" s="33" t="s">
        <v>44</v>
      </c>
      <c r="C32" s="4" t="s">
        <v>45</v>
      </c>
      <c r="D32" s="4" t="s">
        <v>46</v>
      </c>
      <c r="E32" s="5">
        <v>50</v>
      </c>
      <c r="F32" s="8"/>
      <c r="G32" s="8">
        <v>50</v>
      </c>
    </row>
    <row r="33" spans="1:7" ht="33.75" x14ac:dyDescent="0.2">
      <c r="A33" s="33"/>
      <c r="B33" s="33"/>
      <c r="C33" s="4" t="s">
        <v>47</v>
      </c>
      <c r="D33" s="4" t="s">
        <v>48</v>
      </c>
      <c r="E33" s="5">
        <v>250</v>
      </c>
      <c r="F33" s="8"/>
      <c r="G33" s="8">
        <v>250</v>
      </c>
    </row>
    <row r="34" spans="1:7" ht="22.5" x14ac:dyDescent="0.2">
      <c r="A34" s="33"/>
      <c r="B34" s="33"/>
      <c r="C34" s="4" t="s">
        <v>49</v>
      </c>
      <c r="D34" s="4" t="s">
        <v>50</v>
      </c>
      <c r="E34" s="5">
        <v>7000</v>
      </c>
      <c r="F34" s="8"/>
      <c r="G34" s="8">
        <v>7000</v>
      </c>
    </row>
    <row r="35" spans="1:7" ht="22.5" x14ac:dyDescent="0.2">
      <c r="A35" s="33"/>
      <c r="B35" s="33"/>
      <c r="C35" s="4" t="s">
        <v>51</v>
      </c>
      <c r="D35" s="4" t="s">
        <v>52</v>
      </c>
      <c r="E35" s="5">
        <v>400</v>
      </c>
      <c r="F35" s="8"/>
      <c r="G35" s="8">
        <v>400</v>
      </c>
    </row>
    <row r="36" spans="1:7" ht="22.5" x14ac:dyDescent="0.2">
      <c r="A36" s="33"/>
      <c r="B36" s="33"/>
      <c r="C36" s="4" t="s">
        <v>53</v>
      </c>
      <c r="D36" s="4" t="s">
        <v>54</v>
      </c>
      <c r="E36" s="5">
        <v>20000</v>
      </c>
      <c r="F36" s="8"/>
      <c r="G36" s="8">
        <v>20000</v>
      </c>
    </row>
    <row r="37" spans="1:7" x14ac:dyDescent="0.2">
      <c r="A37" s="33"/>
      <c r="B37" s="33"/>
      <c r="C37" s="4" t="s">
        <v>55</v>
      </c>
      <c r="D37" s="4" t="s">
        <v>56</v>
      </c>
      <c r="E37" s="5">
        <v>500</v>
      </c>
      <c r="F37" s="8"/>
      <c r="G37" s="8">
        <v>500</v>
      </c>
    </row>
    <row r="38" spans="1:7" x14ac:dyDescent="0.2">
      <c r="A38" s="33"/>
      <c r="B38" s="33"/>
      <c r="C38" s="34" t="s">
        <v>8</v>
      </c>
      <c r="D38" s="34"/>
      <c r="E38" s="7">
        <f>SUM(E32:E37)</f>
        <v>28200</v>
      </c>
      <c r="F38" s="7"/>
      <c r="G38" s="7">
        <v>28200</v>
      </c>
    </row>
    <row r="39" spans="1:7" ht="22.5" x14ac:dyDescent="0.2">
      <c r="A39" s="33"/>
      <c r="B39" s="33" t="s">
        <v>57</v>
      </c>
      <c r="C39" s="4" t="s">
        <v>58</v>
      </c>
      <c r="D39" s="10" t="s">
        <v>59</v>
      </c>
      <c r="E39" s="5">
        <v>300</v>
      </c>
      <c r="F39" s="8"/>
      <c r="G39" s="8">
        <v>300</v>
      </c>
    </row>
    <row r="40" spans="1:7" x14ac:dyDescent="0.2">
      <c r="A40" s="33"/>
      <c r="B40" s="33"/>
      <c r="C40" s="34" t="s">
        <v>8</v>
      </c>
      <c r="D40" s="34"/>
      <c r="E40" s="7">
        <f>E39</f>
        <v>300</v>
      </c>
      <c r="F40" s="7"/>
      <c r="G40" s="7">
        <v>300</v>
      </c>
    </row>
    <row r="41" spans="1:7" x14ac:dyDescent="0.2">
      <c r="A41" s="33"/>
      <c r="B41" s="6" t="s">
        <v>8</v>
      </c>
      <c r="C41" s="34"/>
      <c r="D41" s="34"/>
      <c r="E41" s="7">
        <f>E31+E38+E40</f>
        <v>33800</v>
      </c>
      <c r="F41" s="7"/>
      <c r="G41" s="7">
        <v>33800</v>
      </c>
    </row>
    <row r="42" spans="1:7" ht="22.5" x14ac:dyDescent="0.2">
      <c r="A42" s="33" t="s">
        <v>60</v>
      </c>
      <c r="B42" s="33" t="s">
        <v>61</v>
      </c>
      <c r="C42" s="4" t="s">
        <v>62</v>
      </c>
      <c r="D42" s="4" t="s">
        <v>63</v>
      </c>
      <c r="E42" s="5">
        <v>40000</v>
      </c>
      <c r="F42" s="8"/>
      <c r="G42" s="8">
        <v>40000</v>
      </c>
    </row>
    <row r="43" spans="1:7" x14ac:dyDescent="0.2">
      <c r="A43" s="33"/>
      <c r="B43" s="33"/>
      <c r="C43" s="4" t="s">
        <v>64</v>
      </c>
      <c r="D43" s="4" t="s">
        <v>65</v>
      </c>
      <c r="E43" s="5">
        <v>7000</v>
      </c>
      <c r="F43" s="8"/>
      <c r="G43" s="8">
        <v>7000</v>
      </c>
    </row>
    <row r="44" spans="1:7" ht="22.5" x14ac:dyDescent="0.2">
      <c r="A44" s="33"/>
      <c r="B44" s="33"/>
      <c r="C44" s="4" t="s">
        <v>66</v>
      </c>
      <c r="D44" s="4" t="s">
        <v>67</v>
      </c>
      <c r="E44" s="5">
        <v>3000</v>
      </c>
      <c r="F44" s="8"/>
      <c r="G44" s="8">
        <v>3000</v>
      </c>
    </row>
    <row r="45" spans="1:7" x14ac:dyDescent="0.2">
      <c r="A45" s="33"/>
      <c r="B45" s="33"/>
      <c r="C45" s="4" t="s">
        <v>68</v>
      </c>
      <c r="D45" s="4" t="s">
        <v>69</v>
      </c>
      <c r="E45" s="5">
        <v>3500</v>
      </c>
      <c r="F45" s="8"/>
      <c r="G45" s="8">
        <v>3500</v>
      </c>
    </row>
    <row r="46" spans="1:7" x14ac:dyDescent="0.2">
      <c r="A46" s="33"/>
      <c r="B46" s="33"/>
      <c r="C46" s="4" t="s">
        <v>70</v>
      </c>
      <c r="D46" s="4" t="s">
        <v>71</v>
      </c>
      <c r="E46" s="5">
        <v>100</v>
      </c>
      <c r="F46" s="8"/>
      <c r="G46" s="8">
        <v>100</v>
      </c>
    </row>
    <row r="47" spans="1:7" ht="22.5" x14ac:dyDescent="0.2">
      <c r="A47" s="33"/>
      <c r="B47" s="33"/>
      <c r="C47" s="4" t="s">
        <v>72</v>
      </c>
      <c r="D47" s="4" t="s">
        <v>73</v>
      </c>
      <c r="E47" s="5">
        <v>22000</v>
      </c>
      <c r="F47" s="8"/>
      <c r="G47" s="8">
        <v>22000</v>
      </c>
    </row>
    <row r="48" spans="1:7" x14ac:dyDescent="0.2">
      <c r="A48" s="33"/>
      <c r="B48" s="33"/>
      <c r="C48" s="34" t="s">
        <v>8</v>
      </c>
      <c r="D48" s="34"/>
      <c r="E48" s="7">
        <f>SUM(E42:E47)</f>
        <v>75600</v>
      </c>
      <c r="F48" s="7"/>
      <c r="G48" s="7">
        <v>75600</v>
      </c>
    </row>
    <row r="49" spans="1:7" x14ac:dyDescent="0.2">
      <c r="A49" s="33"/>
      <c r="B49" s="6" t="s">
        <v>8</v>
      </c>
      <c r="C49" s="34"/>
      <c r="D49" s="34"/>
      <c r="E49" s="7">
        <f>E48</f>
        <v>75600</v>
      </c>
      <c r="F49" s="7"/>
      <c r="G49" s="7">
        <v>75600</v>
      </c>
    </row>
    <row r="50" spans="1:7" x14ac:dyDescent="0.2">
      <c r="A50" s="33" t="s">
        <v>74</v>
      </c>
      <c r="B50" s="33" t="s">
        <v>75</v>
      </c>
      <c r="C50" s="4" t="s">
        <v>76</v>
      </c>
      <c r="D50" s="4" t="s">
        <v>77</v>
      </c>
      <c r="E50" s="5">
        <v>130000</v>
      </c>
      <c r="F50" s="8"/>
      <c r="G50" s="8">
        <v>130000</v>
      </c>
    </row>
    <row r="51" spans="1:7" x14ac:dyDescent="0.2">
      <c r="A51" s="33"/>
      <c r="B51" s="33"/>
      <c r="C51" s="4" t="s">
        <v>78</v>
      </c>
      <c r="D51" s="4" t="s">
        <v>79</v>
      </c>
      <c r="E51" s="5">
        <v>1000</v>
      </c>
      <c r="F51" s="8"/>
      <c r="G51" s="8">
        <v>1000</v>
      </c>
    </row>
    <row r="52" spans="1:7" ht="22.5" x14ac:dyDescent="0.2">
      <c r="A52" s="33"/>
      <c r="B52" s="33"/>
      <c r="C52" s="4" t="s">
        <v>80</v>
      </c>
      <c r="D52" s="4" t="s">
        <v>81</v>
      </c>
      <c r="E52" s="5">
        <v>5000</v>
      </c>
      <c r="F52" s="8"/>
      <c r="G52" s="8">
        <v>5000</v>
      </c>
    </row>
    <row r="53" spans="1:7" ht="45" x14ac:dyDescent="0.2">
      <c r="A53" s="33"/>
      <c r="B53" s="33"/>
      <c r="C53" s="4" t="s">
        <v>82</v>
      </c>
      <c r="D53" s="4" t="s">
        <v>83</v>
      </c>
      <c r="E53" s="5">
        <v>500</v>
      </c>
      <c r="F53" s="8"/>
      <c r="G53" s="8">
        <v>500</v>
      </c>
    </row>
    <row r="54" spans="1:7" ht="33.75" x14ac:dyDescent="0.2">
      <c r="A54" s="33"/>
      <c r="B54" s="33"/>
      <c r="C54" s="4" t="s">
        <v>84</v>
      </c>
      <c r="D54" s="4" t="s">
        <v>85</v>
      </c>
      <c r="E54" s="5">
        <v>500</v>
      </c>
      <c r="F54" s="8"/>
      <c r="G54" s="8">
        <v>500</v>
      </c>
    </row>
    <row r="55" spans="1:7" ht="33.75" x14ac:dyDescent="0.2">
      <c r="A55" s="33"/>
      <c r="B55" s="33"/>
      <c r="C55" s="4" t="s">
        <v>86</v>
      </c>
      <c r="D55" s="4" t="s">
        <v>87</v>
      </c>
      <c r="E55" s="5">
        <v>12000</v>
      </c>
      <c r="F55" s="8"/>
      <c r="G55" s="8">
        <v>12000</v>
      </c>
    </row>
    <row r="56" spans="1:7" ht="22.5" x14ac:dyDescent="0.2">
      <c r="A56" s="33"/>
      <c r="B56" s="33"/>
      <c r="C56" s="4" t="s">
        <v>88</v>
      </c>
      <c r="D56" s="4" t="s">
        <v>89</v>
      </c>
      <c r="E56" s="5">
        <v>5000</v>
      </c>
      <c r="F56" s="8"/>
      <c r="G56" s="8">
        <v>5000</v>
      </c>
    </row>
    <row r="57" spans="1:7" x14ac:dyDescent="0.2">
      <c r="A57" s="33"/>
      <c r="B57" s="33"/>
      <c r="C57" s="34" t="s">
        <v>8</v>
      </c>
      <c r="D57" s="34"/>
      <c r="E57" s="7">
        <f>SUM(E50:E56)</f>
        <v>154000</v>
      </c>
      <c r="F57" s="7"/>
      <c r="G57" s="7">
        <v>154000</v>
      </c>
    </row>
    <row r="58" spans="1:7" ht="33.75" x14ac:dyDescent="0.2">
      <c r="A58" s="33"/>
      <c r="B58" s="33" t="s">
        <v>90</v>
      </c>
      <c r="C58" s="4" t="s">
        <v>91</v>
      </c>
      <c r="D58" s="4" t="s">
        <v>92</v>
      </c>
      <c r="E58" s="5">
        <v>6000</v>
      </c>
      <c r="F58" s="8"/>
      <c r="G58" s="8">
        <v>6000</v>
      </c>
    </row>
    <row r="59" spans="1:7" x14ac:dyDescent="0.2">
      <c r="A59" s="33"/>
      <c r="B59" s="33"/>
      <c r="C59" s="34" t="s">
        <v>8</v>
      </c>
      <c r="D59" s="34"/>
      <c r="E59" s="7">
        <f>E58</f>
        <v>6000</v>
      </c>
      <c r="F59" s="7"/>
      <c r="G59" s="7">
        <v>6000</v>
      </c>
    </row>
    <row r="60" spans="1:7" x14ac:dyDescent="0.2">
      <c r="A60" s="33"/>
      <c r="B60" s="6" t="s">
        <v>8</v>
      </c>
      <c r="C60" s="34"/>
      <c r="D60" s="34"/>
      <c r="E60" s="7">
        <f>E57+E59</f>
        <v>160000</v>
      </c>
      <c r="F60" s="7"/>
      <c r="G60" s="7">
        <v>160000</v>
      </c>
    </row>
    <row r="61" spans="1:7" x14ac:dyDescent="0.2">
      <c r="A61" s="33" t="s">
        <v>93</v>
      </c>
      <c r="B61" s="33" t="s">
        <v>94</v>
      </c>
      <c r="C61" s="4" t="s">
        <v>95</v>
      </c>
      <c r="D61" s="4" t="s">
        <v>96</v>
      </c>
      <c r="E61" s="5"/>
      <c r="F61" s="8"/>
      <c r="G61" s="8"/>
    </row>
    <row r="62" spans="1:7" x14ac:dyDescent="0.2">
      <c r="A62" s="33"/>
      <c r="B62" s="33"/>
      <c r="C62" s="4" t="s">
        <v>97</v>
      </c>
      <c r="D62" s="4" t="s">
        <v>98</v>
      </c>
      <c r="E62" s="5"/>
      <c r="F62" s="8"/>
      <c r="G62" s="8"/>
    </row>
    <row r="63" spans="1:7" x14ac:dyDescent="0.2">
      <c r="A63" s="33"/>
      <c r="B63" s="33"/>
      <c r="C63" s="34" t="s">
        <v>8</v>
      </c>
      <c r="D63" s="34"/>
      <c r="E63" s="7"/>
      <c r="F63" s="7"/>
      <c r="G63" s="7"/>
    </row>
    <row r="64" spans="1:7" ht="22.5" x14ac:dyDescent="0.2">
      <c r="A64" s="33"/>
      <c r="B64" s="33" t="s">
        <v>99</v>
      </c>
      <c r="C64" s="4" t="s">
        <v>99</v>
      </c>
      <c r="D64" s="4" t="s">
        <v>100</v>
      </c>
      <c r="E64" s="5">
        <v>289850</v>
      </c>
      <c r="F64" s="8"/>
      <c r="G64" s="8">
        <v>289850</v>
      </c>
    </row>
    <row r="65" spans="1:7" x14ac:dyDescent="0.2">
      <c r="A65" s="33"/>
      <c r="B65" s="33"/>
      <c r="C65" s="34" t="s">
        <v>8</v>
      </c>
      <c r="D65" s="34"/>
      <c r="E65" s="7">
        <f>E64</f>
        <v>289850</v>
      </c>
      <c r="F65" s="7"/>
      <c r="G65" s="7">
        <v>289850</v>
      </c>
    </row>
    <row r="66" spans="1:7" ht="22.5" x14ac:dyDescent="0.2">
      <c r="A66" s="33"/>
      <c r="B66" s="33" t="s">
        <v>101</v>
      </c>
      <c r="C66" s="4" t="s">
        <v>101</v>
      </c>
      <c r="D66" s="4" t="s">
        <v>102</v>
      </c>
      <c r="E66" s="5">
        <v>3000</v>
      </c>
      <c r="F66" s="8"/>
      <c r="G66" s="8">
        <v>3000</v>
      </c>
    </row>
    <row r="67" spans="1:7" x14ac:dyDescent="0.2">
      <c r="A67" s="33"/>
      <c r="B67" s="33"/>
      <c r="C67" s="34" t="s">
        <v>8</v>
      </c>
      <c r="D67" s="34"/>
      <c r="E67" s="7">
        <f>E66</f>
        <v>3000</v>
      </c>
      <c r="F67" s="7"/>
      <c r="G67" s="7">
        <v>3000</v>
      </c>
    </row>
    <row r="68" spans="1:7" x14ac:dyDescent="0.2">
      <c r="A68" s="33"/>
      <c r="B68" s="6" t="s">
        <v>8</v>
      </c>
      <c r="C68" s="34"/>
      <c r="D68" s="34"/>
      <c r="E68" s="7">
        <f>E65+E67</f>
        <v>292850</v>
      </c>
      <c r="F68" s="7"/>
      <c r="G68" s="7">
        <v>292850</v>
      </c>
    </row>
    <row r="69" spans="1:7" ht="45" x14ac:dyDescent="0.2">
      <c r="A69" s="33" t="s">
        <v>103</v>
      </c>
      <c r="B69" s="33" t="s">
        <v>104</v>
      </c>
      <c r="C69" s="4" t="s">
        <v>104</v>
      </c>
      <c r="D69" s="4" t="s">
        <v>105</v>
      </c>
      <c r="E69" s="5"/>
      <c r="F69" s="8"/>
      <c r="G69" s="8"/>
    </row>
    <row r="70" spans="1:7" x14ac:dyDescent="0.2">
      <c r="A70" s="33"/>
      <c r="B70" s="33"/>
      <c r="C70" s="34" t="s">
        <v>8</v>
      </c>
      <c r="D70" s="34"/>
      <c r="E70" s="7"/>
      <c r="F70" s="7"/>
      <c r="G70" s="7"/>
    </row>
    <row r="71" spans="1:7" x14ac:dyDescent="0.2">
      <c r="A71" s="33"/>
      <c r="B71" s="6" t="s">
        <v>8</v>
      </c>
      <c r="C71" s="34"/>
      <c r="D71" s="34"/>
      <c r="E71" s="7"/>
      <c r="F71" s="7"/>
      <c r="G71" s="7"/>
    </row>
    <row r="72" spans="1:7" x14ac:dyDescent="0.2">
      <c r="A72" s="33" t="s">
        <v>106</v>
      </c>
      <c r="B72" s="33" t="s">
        <v>107</v>
      </c>
      <c r="C72" s="4" t="s">
        <v>108</v>
      </c>
      <c r="D72" s="4" t="s">
        <v>109</v>
      </c>
      <c r="E72" s="5">
        <v>1221993</v>
      </c>
      <c r="F72" s="12">
        <f>G72-E72</f>
        <v>618077</v>
      </c>
      <c r="G72" s="8">
        <v>1840070</v>
      </c>
    </row>
    <row r="73" spans="1:7" x14ac:dyDescent="0.2">
      <c r="A73" s="33"/>
      <c r="B73" s="33"/>
      <c r="C73" s="4" t="s">
        <v>110</v>
      </c>
      <c r="D73" s="4" t="s">
        <v>111</v>
      </c>
      <c r="E73" s="5">
        <v>317920</v>
      </c>
      <c r="F73" s="12">
        <f>G73-E73</f>
        <v>8006</v>
      </c>
      <c r="G73" s="8">
        <v>325926</v>
      </c>
    </row>
    <row r="74" spans="1:7" x14ac:dyDescent="0.2">
      <c r="A74" s="33"/>
      <c r="B74" s="33"/>
      <c r="C74" s="4" t="s">
        <v>112</v>
      </c>
      <c r="D74" s="4" t="s">
        <v>113</v>
      </c>
      <c r="E74" s="5">
        <v>251112</v>
      </c>
      <c r="F74" s="12">
        <f t="shared" ref="F74:F84" si="0">G74-E74</f>
        <v>113260</v>
      </c>
      <c r="G74" s="8">
        <v>364372</v>
      </c>
    </row>
    <row r="75" spans="1:7" ht="22.5" x14ac:dyDescent="0.2">
      <c r="A75" s="33"/>
      <c r="B75" s="33"/>
      <c r="C75" s="4" t="s">
        <v>114</v>
      </c>
      <c r="D75" s="4" t="s">
        <v>115</v>
      </c>
      <c r="E75" s="5">
        <v>79706</v>
      </c>
      <c r="F75" s="12">
        <f t="shared" si="0"/>
        <v>44231</v>
      </c>
      <c r="G75" s="8">
        <v>123937</v>
      </c>
    </row>
    <row r="76" spans="1:7" x14ac:dyDescent="0.2">
      <c r="A76" s="33"/>
      <c r="B76" s="33"/>
      <c r="C76" s="4" t="s">
        <v>116</v>
      </c>
      <c r="D76" s="4" t="s">
        <v>117</v>
      </c>
      <c r="E76" s="5">
        <v>85000</v>
      </c>
      <c r="F76" s="12">
        <f t="shared" si="0"/>
        <v>17071</v>
      </c>
      <c r="G76" s="8">
        <v>102071</v>
      </c>
    </row>
    <row r="77" spans="1:7" x14ac:dyDescent="0.2">
      <c r="A77" s="33"/>
      <c r="B77" s="33"/>
      <c r="C77" s="4" t="s">
        <v>118</v>
      </c>
      <c r="D77" s="4" t="s">
        <v>119</v>
      </c>
      <c r="E77" s="5">
        <v>62636</v>
      </c>
      <c r="F77" s="12">
        <f t="shared" si="0"/>
        <v>0</v>
      </c>
      <c r="G77" s="8">
        <v>62636</v>
      </c>
    </row>
    <row r="78" spans="1:7" x14ac:dyDescent="0.2">
      <c r="A78" s="33"/>
      <c r="B78" s="33"/>
      <c r="C78" s="4" t="s">
        <v>120</v>
      </c>
      <c r="D78" s="4" t="s">
        <v>121</v>
      </c>
      <c r="E78" s="5">
        <v>3700</v>
      </c>
      <c r="F78" s="12">
        <f t="shared" si="0"/>
        <v>0</v>
      </c>
      <c r="G78" s="8">
        <v>3700</v>
      </c>
    </row>
    <row r="79" spans="1:7" ht="22.5" x14ac:dyDescent="0.2">
      <c r="A79" s="33"/>
      <c r="B79" s="33"/>
      <c r="C79" s="4" t="s">
        <v>122</v>
      </c>
      <c r="D79" s="4" t="s">
        <v>123</v>
      </c>
      <c r="E79" s="5">
        <v>73000</v>
      </c>
      <c r="F79" s="12">
        <f t="shared" si="0"/>
        <v>0</v>
      </c>
      <c r="G79" s="8">
        <v>73000</v>
      </c>
    </row>
    <row r="80" spans="1:7" x14ac:dyDescent="0.2">
      <c r="A80" s="33"/>
      <c r="B80" s="33"/>
      <c r="C80" s="4" t="s">
        <v>124</v>
      </c>
      <c r="D80" s="4" t="s">
        <v>125</v>
      </c>
      <c r="E80" s="5">
        <v>9500</v>
      </c>
      <c r="F80" s="12">
        <f t="shared" si="0"/>
        <v>0</v>
      </c>
      <c r="G80" s="8">
        <v>9500</v>
      </c>
    </row>
    <row r="81" spans="1:7" ht="22.5" x14ac:dyDescent="0.2">
      <c r="A81" s="33"/>
      <c r="B81" s="33"/>
      <c r="C81" s="4" t="s">
        <v>126</v>
      </c>
      <c r="D81" s="4" t="s">
        <v>127</v>
      </c>
      <c r="E81" s="5">
        <v>332364</v>
      </c>
      <c r="F81" s="12">
        <f t="shared" si="0"/>
        <v>0</v>
      </c>
      <c r="G81" s="8">
        <v>332364</v>
      </c>
    </row>
    <row r="82" spans="1:7" ht="22.5" x14ac:dyDescent="0.2">
      <c r="A82" s="33"/>
      <c r="B82" s="33"/>
      <c r="C82" s="4" t="s">
        <v>128</v>
      </c>
      <c r="D82" s="4" t="s">
        <v>129</v>
      </c>
      <c r="E82" s="5">
        <v>246018</v>
      </c>
      <c r="F82" s="12">
        <f t="shared" si="0"/>
        <v>123009</v>
      </c>
      <c r="G82" s="8">
        <v>369027</v>
      </c>
    </row>
    <row r="83" spans="1:7" x14ac:dyDescent="0.2">
      <c r="A83" s="33"/>
      <c r="B83" s="33"/>
      <c r="C83" s="4" t="s">
        <v>130</v>
      </c>
      <c r="D83" s="4" t="s">
        <v>131</v>
      </c>
      <c r="E83" s="5">
        <v>267826</v>
      </c>
      <c r="F83" s="12">
        <f t="shared" si="0"/>
        <v>0</v>
      </c>
      <c r="G83" s="8">
        <v>267826</v>
      </c>
    </row>
    <row r="84" spans="1:7" ht="56.25" x14ac:dyDescent="0.2">
      <c r="A84" s="33"/>
      <c r="B84" s="33"/>
      <c r="C84" s="4" t="s">
        <v>132</v>
      </c>
      <c r="D84" s="10" t="s">
        <v>133</v>
      </c>
      <c r="E84" s="5">
        <v>461768</v>
      </c>
      <c r="F84" s="12">
        <f t="shared" si="0"/>
        <v>-16503</v>
      </c>
      <c r="G84" s="8">
        <v>445265</v>
      </c>
    </row>
    <row r="85" spans="1:7" ht="22.5" x14ac:dyDescent="0.2">
      <c r="A85" s="33"/>
      <c r="B85" s="33"/>
      <c r="C85" s="4" t="s">
        <v>134</v>
      </c>
      <c r="D85" s="4" t="s">
        <v>236</v>
      </c>
      <c r="E85" s="5"/>
      <c r="F85" s="8"/>
      <c r="G85" s="8"/>
    </row>
    <row r="86" spans="1:7" x14ac:dyDescent="0.2">
      <c r="A86" s="33"/>
      <c r="B86" s="33"/>
      <c r="C86" s="34" t="s">
        <v>8</v>
      </c>
      <c r="D86" s="34"/>
      <c r="E86" s="7">
        <f>SUM(E72:E85)</f>
        <v>3412543</v>
      </c>
      <c r="F86" s="7">
        <f>G86-E86</f>
        <v>907151</v>
      </c>
      <c r="G86" s="7">
        <v>4319694</v>
      </c>
    </row>
    <row r="87" spans="1:7" x14ac:dyDescent="0.2">
      <c r="A87" s="33"/>
      <c r="B87" s="6" t="s">
        <v>8</v>
      </c>
      <c r="C87" s="34"/>
      <c r="D87" s="34"/>
      <c r="E87" s="7">
        <f>E86</f>
        <v>3412543</v>
      </c>
      <c r="F87" s="7">
        <f>G87-E87</f>
        <v>907151</v>
      </c>
      <c r="G87" s="7">
        <v>4319694</v>
      </c>
    </row>
    <row r="88" spans="1:7" x14ac:dyDescent="0.2">
      <c r="A88" s="33" t="s">
        <v>135</v>
      </c>
      <c r="B88" s="33" t="s">
        <v>136</v>
      </c>
      <c r="C88" s="4" t="s">
        <v>137</v>
      </c>
      <c r="D88" s="4" t="s">
        <v>138</v>
      </c>
      <c r="E88" s="5">
        <v>450000</v>
      </c>
      <c r="F88" s="8"/>
      <c r="G88" s="8">
        <v>450000</v>
      </c>
    </row>
    <row r="89" spans="1:7" x14ac:dyDescent="0.2">
      <c r="A89" s="33"/>
      <c r="B89" s="33"/>
      <c r="C89" s="4" t="s">
        <v>139</v>
      </c>
      <c r="D89" s="4" t="s">
        <v>140</v>
      </c>
      <c r="E89" s="5">
        <v>77825</v>
      </c>
      <c r="F89" s="8"/>
      <c r="G89" s="8">
        <v>77825</v>
      </c>
    </row>
    <row r="90" spans="1:7" ht="22.5" x14ac:dyDescent="0.2">
      <c r="A90" s="35"/>
      <c r="B90" s="35"/>
      <c r="C90" s="4" t="s">
        <v>218</v>
      </c>
      <c r="D90" s="14" t="s">
        <v>219</v>
      </c>
      <c r="E90" s="8">
        <v>0</v>
      </c>
      <c r="F90" s="12">
        <f t="shared" ref="F90" si="1">G90-E90</f>
        <v>700</v>
      </c>
      <c r="G90" s="8">
        <v>700</v>
      </c>
    </row>
    <row r="91" spans="1:7" x14ac:dyDescent="0.2">
      <c r="A91" s="33"/>
      <c r="B91" s="33"/>
      <c r="C91" s="34" t="s">
        <v>8</v>
      </c>
      <c r="D91" s="34"/>
      <c r="E91" s="7">
        <f>SUM(E88:E89)</f>
        <v>527825</v>
      </c>
      <c r="F91" s="7">
        <f>G91-E91</f>
        <v>700</v>
      </c>
      <c r="G91" s="7">
        <v>528525</v>
      </c>
    </row>
    <row r="92" spans="1:7" x14ac:dyDescent="0.2">
      <c r="A92" s="33"/>
      <c r="B92" s="6" t="s">
        <v>8</v>
      </c>
      <c r="C92" s="34"/>
      <c r="D92" s="34"/>
      <c r="E92" s="7">
        <f>E91</f>
        <v>527825</v>
      </c>
      <c r="F92" s="7">
        <f>G92-E92</f>
        <v>700</v>
      </c>
      <c r="G92" s="7">
        <v>528525</v>
      </c>
    </row>
    <row r="93" spans="1:7" x14ac:dyDescent="0.2">
      <c r="A93" s="33" t="s">
        <v>141</v>
      </c>
      <c r="B93" s="33" t="s">
        <v>142</v>
      </c>
      <c r="C93" s="4" t="s">
        <v>143</v>
      </c>
      <c r="D93" s="4" t="s">
        <v>144</v>
      </c>
      <c r="E93" s="5">
        <v>20000</v>
      </c>
      <c r="F93" s="8"/>
      <c r="G93" s="8">
        <v>20000</v>
      </c>
    </row>
    <row r="94" spans="1:7" x14ac:dyDescent="0.2">
      <c r="A94" s="33"/>
      <c r="B94" s="33"/>
      <c r="C94" s="4" t="s">
        <v>145</v>
      </c>
      <c r="D94" s="4" t="s">
        <v>146</v>
      </c>
      <c r="E94" s="5">
        <v>40000</v>
      </c>
      <c r="F94" s="8"/>
      <c r="G94" s="8">
        <v>40000</v>
      </c>
    </row>
    <row r="95" spans="1:7" x14ac:dyDescent="0.2">
      <c r="A95" s="33"/>
      <c r="B95" s="33"/>
      <c r="C95" s="4" t="s">
        <v>147</v>
      </c>
      <c r="D95" s="4" t="s">
        <v>148</v>
      </c>
      <c r="E95" s="5">
        <v>6000</v>
      </c>
      <c r="F95" s="12">
        <f t="shared" ref="F95" si="2">G95-E95</f>
        <v>720</v>
      </c>
      <c r="G95" s="8">
        <v>6720</v>
      </c>
    </row>
    <row r="96" spans="1:7" ht="33.75" x14ac:dyDescent="0.2">
      <c r="A96" s="33"/>
      <c r="B96" s="33"/>
      <c r="C96" s="4" t="s">
        <v>149</v>
      </c>
      <c r="D96" s="4" t="s">
        <v>150</v>
      </c>
      <c r="E96" s="5">
        <v>50</v>
      </c>
      <c r="F96" s="8"/>
      <c r="G96" s="8">
        <v>50</v>
      </c>
    </row>
    <row r="97" spans="1:7" ht="33.75" x14ac:dyDescent="0.2">
      <c r="A97" s="33"/>
      <c r="B97" s="33"/>
      <c r="C97" s="4" t="s">
        <v>151</v>
      </c>
      <c r="D97" s="4" t="s">
        <v>152</v>
      </c>
      <c r="E97" s="5">
        <v>50</v>
      </c>
      <c r="F97" s="8"/>
      <c r="G97" s="8">
        <v>50</v>
      </c>
    </row>
    <row r="98" spans="1:7" ht="33.75" x14ac:dyDescent="0.2">
      <c r="A98" s="33"/>
      <c r="B98" s="33"/>
      <c r="C98" s="4" t="s">
        <v>153</v>
      </c>
      <c r="D98" s="4" t="s">
        <v>154</v>
      </c>
      <c r="E98" s="5">
        <v>200</v>
      </c>
      <c r="F98" s="8"/>
      <c r="G98" s="8">
        <v>200</v>
      </c>
    </row>
    <row r="99" spans="1:7" ht="45" x14ac:dyDescent="0.2">
      <c r="A99" s="33"/>
      <c r="B99" s="33"/>
      <c r="C99" s="4" t="s">
        <v>155</v>
      </c>
      <c r="D99" s="4" t="s">
        <v>156</v>
      </c>
      <c r="E99" s="5">
        <v>100</v>
      </c>
      <c r="F99" s="8"/>
      <c r="G99" s="8">
        <v>100</v>
      </c>
    </row>
    <row r="100" spans="1:7" ht="33.75" x14ac:dyDescent="0.2">
      <c r="A100" s="33"/>
      <c r="B100" s="33"/>
      <c r="C100" s="4" t="s">
        <v>157</v>
      </c>
      <c r="D100" s="4" t="s">
        <v>158</v>
      </c>
      <c r="E100" s="5">
        <v>200</v>
      </c>
      <c r="F100" s="8"/>
      <c r="G100" s="8">
        <v>200</v>
      </c>
    </row>
    <row r="101" spans="1:7" ht="45" x14ac:dyDescent="0.2">
      <c r="A101" s="33"/>
      <c r="B101" s="33"/>
      <c r="C101" s="4" t="s">
        <v>159</v>
      </c>
      <c r="D101" s="4" t="s">
        <v>235</v>
      </c>
      <c r="E101" s="5">
        <v>50</v>
      </c>
      <c r="F101" s="8"/>
      <c r="G101" s="8">
        <v>50</v>
      </c>
    </row>
    <row r="102" spans="1:7" x14ac:dyDescent="0.2">
      <c r="A102" s="33"/>
      <c r="B102" s="33"/>
      <c r="C102" s="4" t="s">
        <v>160</v>
      </c>
      <c r="D102" s="4" t="s">
        <v>161</v>
      </c>
      <c r="E102" s="5">
        <v>60000</v>
      </c>
      <c r="F102" s="8"/>
      <c r="G102" s="8">
        <v>60000</v>
      </c>
    </row>
    <row r="103" spans="1:7" x14ac:dyDescent="0.2">
      <c r="A103" s="33"/>
      <c r="B103" s="33"/>
      <c r="C103" s="4" t="s">
        <v>162</v>
      </c>
      <c r="D103" s="4" t="s">
        <v>163</v>
      </c>
      <c r="E103" s="5">
        <v>4100</v>
      </c>
      <c r="F103" s="8"/>
      <c r="G103" s="8">
        <v>4100</v>
      </c>
    </row>
    <row r="104" spans="1:7" x14ac:dyDescent="0.2">
      <c r="A104" s="33"/>
      <c r="B104" s="33"/>
      <c r="C104" s="4" t="s">
        <v>164</v>
      </c>
      <c r="D104" s="4" t="s">
        <v>165</v>
      </c>
      <c r="E104" s="5">
        <v>32000</v>
      </c>
      <c r="F104" s="8"/>
      <c r="G104" s="8">
        <v>32000</v>
      </c>
    </row>
    <row r="105" spans="1:7" x14ac:dyDescent="0.2">
      <c r="A105" s="33"/>
      <c r="B105" s="33"/>
      <c r="C105" s="4" t="s">
        <v>166</v>
      </c>
      <c r="D105" s="4" t="s">
        <v>167</v>
      </c>
      <c r="E105" s="5">
        <v>21000</v>
      </c>
      <c r="F105" s="8"/>
      <c r="G105" s="8">
        <v>21000</v>
      </c>
    </row>
    <row r="106" spans="1:7" x14ac:dyDescent="0.2">
      <c r="A106" s="33"/>
      <c r="B106" s="33"/>
      <c r="C106" s="4" t="s">
        <v>168</v>
      </c>
      <c r="D106" s="4" t="s">
        <v>169</v>
      </c>
      <c r="E106" s="5">
        <v>1000</v>
      </c>
      <c r="F106" s="8"/>
      <c r="G106" s="8">
        <v>1000</v>
      </c>
    </row>
    <row r="107" spans="1:7" x14ac:dyDescent="0.2">
      <c r="A107" s="33"/>
      <c r="B107" s="33"/>
      <c r="C107" s="4" t="s">
        <v>170</v>
      </c>
      <c r="D107" s="4" t="s">
        <v>171</v>
      </c>
      <c r="E107" s="5">
        <v>82000</v>
      </c>
      <c r="F107" s="8"/>
      <c r="G107" s="8">
        <v>82000</v>
      </c>
    </row>
    <row r="108" spans="1:7" ht="22.5" x14ac:dyDescent="0.2">
      <c r="A108" s="33"/>
      <c r="B108" s="33"/>
      <c r="C108" s="4" t="s">
        <v>172</v>
      </c>
      <c r="D108" s="4" t="s">
        <v>173</v>
      </c>
      <c r="E108" s="5">
        <v>2000</v>
      </c>
      <c r="F108" s="8"/>
      <c r="G108" s="8">
        <v>2000</v>
      </c>
    </row>
    <row r="109" spans="1:7" ht="22.5" x14ac:dyDescent="0.2">
      <c r="A109" s="33"/>
      <c r="B109" s="33"/>
      <c r="C109" s="4" t="s">
        <v>174</v>
      </c>
      <c r="D109" s="4" t="s">
        <v>234</v>
      </c>
      <c r="E109" s="5">
        <v>15000</v>
      </c>
      <c r="F109" s="8"/>
      <c r="G109" s="8">
        <v>15000</v>
      </c>
    </row>
    <row r="110" spans="1:7" ht="22.5" x14ac:dyDescent="0.2">
      <c r="A110" s="33"/>
      <c r="B110" s="33"/>
      <c r="C110" s="4" t="s">
        <v>175</v>
      </c>
      <c r="D110" s="4" t="s">
        <v>233</v>
      </c>
      <c r="E110" s="5">
        <v>2000</v>
      </c>
      <c r="F110" s="8"/>
      <c r="G110" s="8">
        <v>2000</v>
      </c>
    </row>
    <row r="111" spans="1:7" ht="22.5" x14ac:dyDescent="0.2">
      <c r="A111" s="33"/>
      <c r="B111" s="33"/>
      <c r="C111" s="4" t="s">
        <v>176</v>
      </c>
      <c r="D111" s="4" t="s">
        <v>223</v>
      </c>
      <c r="E111" s="5">
        <v>38535</v>
      </c>
      <c r="F111" s="8"/>
      <c r="G111" s="8">
        <v>38535</v>
      </c>
    </row>
    <row r="112" spans="1:7" ht="22.5" x14ac:dyDescent="0.2">
      <c r="A112" s="33"/>
      <c r="B112" s="33"/>
      <c r="C112" s="4" t="s">
        <v>177</v>
      </c>
      <c r="D112" s="4" t="s">
        <v>224</v>
      </c>
      <c r="E112" s="5">
        <v>13000</v>
      </c>
      <c r="F112" s="8"/>
      <c r="G112" s="8">
        <v>13000</v>
      </c>
    </row>
    <row r="113" spans="1:7" x14ac:dyDescent="0.2">
      <c r="A113" s="33"/>
      <c r="B113" s="33"/>
      <c r="C113" s="4" t="s">
        <v>178</v>
      </c>
      <c r="D113" s="4" t="s">
        <v>179</v>
      </c>
      <c r="E113" s="5">
        <v>8300</v>
      </c>
      <c r="F113" s="8"/>
      <c r="G113" s="8">
        <v>8300</v>
      </c>
    </row>
    <row r="114" spans="1:7" ht="22.5" x14ac:dyDescent="0.2">
      <c r="A114" s="33"/>
      <c r="B114" s="33"/>
      <c r="C114" s="4" t="s">
        <v>180</v>
      </c>
      <c r="D114" s="4" t="s">
        <v>225</v>
      </c>
      <c r="E114" s="5">
        <v>1600</v>
      </c>
      <c r="F114" s="8"/>
      <c r="G114" s="8">
        <v>1600</v>
      </c>
    </row>
    <row r="115" spans="1:7" ht="22.5" x14ac:dyDescent="0.2">
      <c r="A115" s="33"/>
      <c r="B115" s="33"/>
      <c r="C115" s="4" t="s">
        <v>181</v>
      </c>
      <c r="D115" s="4" t="s">
        <v>226</v>
      </c>
      <c r="E115" s="5">
        <v>25000</v>
      </c>
      <c r="F115" s="8"/>
      <c r="G115" s="8">
        <v>25000</v>
      </c>
    </row>
    <row r="116" spans="1:7" x14ac:dyDescent="0.2">
      <c r="A116" s="33"/>
      <c r="B116" s="33"/>
      <c r="C116" s="4" t="s">
        <v>182</v>
      </c>
      <c r="D116" s="4" t="s">
        <v>183</v>
      </c>
      <c r="E116" s="5">
        <v>5000</v>
      </c>
      <c r="F116" s="8"/>
      <c r="G116" s="8">
        <v>5000</v>
      </c>
    </row>
    <row r="117" spans="1:7" ht="22.5" x14ac:dyDescent="0.2">
      <c r="A117" s="33"/>
      <c r="B117" s="33"/>
      <c r="C117" s="4" t="s">
        <v>184</v>
      </c>
      <c r="D117" s="4" t="s">
        <v>185</v>
      </c>
      <c r="E117" s="5">
        <v>500</v>
      </c>
      <c r="F117" s="8"/>
      <c r="G117" s="8">
        <v>500</v>
      </c>
    </row>
    <row r="118" spans="1:7" ht="22.5" x14ac:dyDescent="0.2">
      <c r="A118" s="33"/>
      <c r="B118" s="33"/>
      <c r="C118" s="4" t="s">
        <v>186</v>
      </c>
      <c r="D118" s="4" t="s">
        <v>187</v>
      </c>
      <c r="E118" s="5">
        <v>29000</v>
      </c>
      <c r="F118" s="8"/>
      <c r="G118" s="8">
        <v>29000</v>
      </c>
    </row>
    <row r="119" spans="1:7" ht="22.5" x14ac:dyDescent="0.2">
      <c r="A119" s="33"/>
      <c r="B119" s="33"/>
      <c r="C119" s="4" t="s">
        <v>188</v>
      </c>
      <c r="D119" s="4" t="s">
        <v>189</v>
      </c>
      <c r="E119" s="5">
        <v>4000</v>
      </c>
      <c r="F119" s="8"/>
      <c r="G119" s="8">
        <v>4000</v>
      </c>
    </row>
    <row r="120" spans="1:7" x14ac:dyDescent="0.2">
      <c r="A120" s="33"/>
      <c r="B120" s="33"/>
      <c r="C120" s="34" t="s">
        <v>8</v>
      </c>
      <c r="D120" s="34"/>
      <c r="E120" s="7">
        <f>SUM(E93:E119)</f>
        <v>410685</v>
      </c>
      <c r="F120" s="7">
        <f>G120-E120</f>
        <v>720</v>
      </c>
      <c r="G120" s="7">
        <v>411405</v>
      </c>
    </row>
    <row r="121" spans="1:7" ht="22.5" x14ac:dyDescent="0.2">
      <c r="A121" s="33"/>
      <c r="B121" s="33" t="s">
        <v>190</v>
      </c>
      <c r="C121" s="4" t="s">
        <v>191</v>
      </c>
      <c r="D121" s="10" t="s">
        <v>192</v>
      </c>
      <c r="E121" s="5">
        <v>7000</v>
      </c>
      <c r="F121" s="12">
        <f t="shared" ref="F121" si="3">G121-E121</f>
        <v>27785</v>
      </c>
      <c r="G121" s="8">
        <v>34785</v>
      </c>
    </row>
    <row r="122" spans="1:7" hidden="1" x14ac:dyDescent="0.2">
      <c r="A122" s="33"/>
      <c r="B122" s="33"/>
      <c r="C122" s="4" t="s">
        <v>191</v>
      </c>
      <c r="D122" s="4" t="s">
        <v>193</v>
      </c>
      <c r="E122" s="5"/>
      <c r="F122" s="8"/>
      <c r="G122" s="8"/>
    </row>
    <row r="123" spans="1:7" ht="22.5" x14ac:dyDescent="0.2">
      <c r="A123" s="33"/>
      <c r="B123" s="33"/>
      <c r="C123" s="4" t="s">
        <v>194</v>
      </c>
      <c r="D123" s="4" t="s">
        <v>227</v>
      </c>
      <c r="E123" s="5">
        <v>1000</v>
      </c>
      <c r="F123" s="8"/>
      <c r="G123" s="8">
        <v>1000</v>
      </c>
    </row>
    <row r="124" spans="1:7" x14ac:dyDescent="0.2">
      <c r="A124" s="33"/>
      <c r="B124" s="33"/>
      <c r="C124" s="34" t="s">
        <v>8</v>
      </c>
      <c r="D124" s="34"/>
      <c r="E124" s="7">
        <f>SUM(E121:E123)</f>
        <v>8000</v>
      </c>
      <c r="F124" s="7">
        <f>G124-E124</f>
        <v>27785</v>
      </c>
      <c r="G124" s="7">
        <v>35785</v>
      </c>
    </row>
    <row r="125" spans="1:7" x14ac:dyDescent="0.2">
      <c r="A125" s="33"/>
      <c r="B125" s="6" t="s">
        <v>8</v>
      </c>
      <c r="C125" s="34"/>
      <c r="D125" s="34"/>
      <c r="E125" s="7">
        <f>E120+E124</f>
        <v>418685</v>
      </c>
      <c r="F125" s="7">
        <f>G125-E125</f>
        <v>28505</v>
      </c>
      <c r="G125" s="7">
        <v>447190</v>
      </c>
    </row>
    <row r="126" spans="1:7" ht="22.5" x14ac:dyDescent="0.2">
      <c r="A126" s="33" t="s">
        <v>195</v>
      </c>
      <c r="B126" s="33" t="s">
        <v>196</v>
      </c>
      <c r="C126" s="4" t="s">
        <v>197</v>
      </c>
      <c r="D126" s="4" t="s">
        <v>198</v>
      </c>
      <c r="E126" s="5"/>
      <c r="F126" s="8"/>
      <c r="G126" s="22"/>
    </row>
    <row r="127" spans="1:7" x14ac:dyDescent="0.2">
      <c r="A127" s="33"/>
      <c r="B127" s="33"/>
      <c r="C127" s="34" t="s">
        <v>8</v>
      </c>
      <c r="D127" s="34"/>
      <c r="E127" s="7"/>
      <c r="F127" s="7"/>
      <c r="G127" s="23"/>
    </row>
    <row r="128" spans="1:7" x14ac:dyDescent="0.2">
      <c r="A128" s="33"/>
      <c r="B128" s="6" t="s">
        <v>8</v>
      </c>
      <c r="C128" s="34"/>
      <c r="D128" s="34"/>
      <c r="E128" s="7"/>
      <c r="F128" s="7"/>
      <c r="G128" s="23"/>
    </row>
    <row r="129" spans="1:9" x14ac:dyDescent="0.2">
      <c r="A129" s="6" t="s">
        <v>8</v>
      </c>
      <c r="B129" s="6"/>
      <c r="C129" s="34"/>
      <c r="D129" s="34"/>
      <c r="E129" s="7">
        <f>E10+E18+E23+E26+E41+E49+E60+E68+E71+E87+E92+E125</f>
        <v>18761493</v>
      </c>
      <c r="F129" s="7">
        <f>F10+F18+F23+F26+F41+F49+F60+F68+F71+F87+F92+F125</f>
        <v>936356</v>
      </c>
      <c r="G129" s="7">
        <f>G10+G18+G23+G26+G41+G49+G60+G68+G71+G87+G92+G125</f>
        <v>19697849</v>
      </c>
      <c r="I129" s="24"/>
    </row>
    <row r="130" spans="1:9" x14ac:dyDescent="0.2">
      <c r="A130" s="6" t="s">
        <v>8</v>
      </c>
      <c r="B130" s="6"/>
      <c r="C130" s="41" t="s">
        <v>201</v>
      </c>
      <c r="D130" s="41"/>
      <c r="E130" s="7">
        <v>1044730</v>
      </c>
      <c r="F130" s="13">
        <f t="shared" ref="F130:F131" si="4">G130-E130</f>
        <v>0</v>
      </c>
      <c r="G130" s="7">
        <v>1044730</v>
      </c>
    </row>
    <row r="131" spans="1:9" x14ac:dyDescent="0.2">
      <c r="A131" s="6" t="s">
        <v>8</v>
      </c>
      <c r="B131" s="6"/>
      <c r="C131" s="41" t="s">
        <v>202</v>
      </c>
      <c r="D131" s="41"/>
      <c r="E131" s="7">
        <v>2403702</v>
      </c>
      <c r="F131" s="13">
        <f t="shared" si="4"/>
        <v>0</v>
      </c>
      <c r="G131" s="7">
        <v>2403702</v>
      </c>
    </row>
    <row r="133" spans="1:9" x14ac:dyDescent="0.2">
      <c r="A133" s="6" t="s">
        <v>8</v>
      </c>
      <c r="B133" s="6"/>
      <c r="C133" s="34" t="s">
        <v>203</v>
      </c>
      <c r="D133" s="34"/>
      <c r="E133" s="7">
        <f>SUM(E135:E136,E138:E140,E142:E143)</f>
        <v>1842931</v>
      </c>
      <c r="F133" s="7">
        <f t="shared" ref="F133" si="5">SUM(F135:F136,F138:F140,F142:F143)</f>
        <v>140229</v>
      </c>
      <c r="G133" s="7">
        <f>SUM(G135:G136,G138:G140,G142:G143)</f>
        <v>1983160</v>
      </c>
    </row>
    <row r="134" spans="1:9" x14ac:dyDescent="0.2">
      <c r="A134" s="14"/>
      <c r="B134" s="14"/>
      <c r="C134" s="14"/>
      <c r="D134" s="15" t="s">
        <v>204</v>
      </c>
      <c r="E134" s="8"/>
      <c r="F134" s="8"/>
      <c r="G134" s="8"/>
    </row>
    <row r="135" spans="1:9" ht="67.5" x14ac:dyDescent="0.2">
      <c r="A135" s="36"/>
      <c r="B135" s="36"/>
      <c r="C135" s="14" t="s">
        <v>205</v>
      </c>
      <c r="D135" s="14" t="s">
        <v>228</v>
      </c>
      <c r="E135" s="8">
        <v>668188</v>
      </c>
      <c r="F135" s="16"/>
      <c r="G135" s="8">
        <f>E135+F135</f>
        <v>668188</v>
      </c>
    </row>
    <row r="136" spans="1:9" ht="56.25" x14ac:dyDescent="0.2">
      <c r="A136" s="37"/>
      <c r="B136" s="37"/>
      <c r="C136" s="14" t="s">
        <v>220</v>
      </c>
      <c r="D136" s="10" t="s">
        <v>133</v>
      </c>
      <c r="E136" s="8"/>
      <c r="F136" s="12">
        <f t="shared" ref="F136" si="6">G136-E136</f>
        <v>65757</v>
      </c>
      <c r="G136" s="8">
        <v>65757</v>
      </c>
    </row>
    <row r="137" spans="1:9" x14ac:dyDescent="0.2">
      <c r="A137" s="37"/>
      <c r="B137" s="37"/>
      <c r="C137" s="14"/>
      <c r="D137" s="15" t="s">
        <v>206</v>
      </c>
      <c r="E137" s="8"/>
      <c r="F137" s="16"/>
      <c r="G137" s="8"/>
    </row>
    <row r="138" spans="1:9" ht="22.5" x14ac:dyDescent="0.2">
      <c r="A138" s="37"/>
      <c r="B138" s="37"/>
      <c r="C138" s="14" t="s">
        <v>207</v>
      </c>
      <c r="D138" s="14" t="s">
        <v>232</v>
      </c>
      <c r="E138" s="8"/>
      <c r="F138" s="16"/>
      <c r="G138" s="8">
        <f>E138+F138</f>
        <v>0</v>
      </c>
    </row>
    <row r="139" spans="1:9" ht="22.5" x14ac:dyDescent="0.2">
      <c r="A139" s="37"/>
      <c r="B139" s="37"/>
      <c r="C139" s="14" t="s">
        <v>208</v>
      </c>
      <c r="D139" s="21" t="s">
        <v>215</v>
      </c>
      <c r="E139" s="8">
        <v>193381</v>
      </c>
      <c r="F139" s="12">
        <f t="shared" ref="F139" si="7">G139-E139</f>
        <v>74472</v>
      </c>
      <c r="G139" s="8">
        <v>267853</v>
      </c>
    </row>
    <row r="140" spans="1:9" ht="22.5" hidden="1" x14ac:dyDescent="0.2">
      <c r="A140" s="37"/>
      <c r="B140" s="37"/>
      <c r="C140" s="14" t="s">
        <v>208</v>
      </c>
      <c r="D140" s="14" t="s">
        <v>209</v>
      </c>
      <c r="E140" s="8"/>
      <c r="F140" s="16"/>
      <c r="G140" s="8"/>
    </row>
    <row r="141" spans="1:9" x14ac:dyDescent="0.2">
      <c r="A141" s="37"/>
      <c r="B141" s="37"/>
      <c r="C141" s="14"/>
      <c r="D141" s="15" t="s">
        <v>210</v>
      </c>
      <c r="E141" s="8"/>
      <c r="F141" s="16"/>
      <c r="G141" s="8"/>
    </row>
    <row r="142" spans="1:9" ht="22.5" x14ac:dyDescent="0.2">
      <c r="A142" s="37"/>
      <c r="B142" s="37"/>
      <c r="C142" s="14" t="s">
        <v>211</v>
      </c>
      <c r="D142" s="14" t="s">
        <v>229</v>
      </c>
      <c r="E142" s="8">
        <v>981362</v>
      </c>
      <c r="F142" s="16"/>
      <c r="G142" s="8">
        <f>E142+F142</f>
        <v>981362</v>
      </c>
    </row>
    <row r="143" spans="1:9" ht="22.5" hidden="1" x14ac:dyDescent="0.2">
      <c r="A143" s="37"/>
      <c r="B143" s="38"/>
      <c r="C143" s="14" t="s">
        <v>211</v>
      </c>
      <c r="D143" s="14" t="s">
        <v>230</v>
      </c>
      <c r="E143" s="8"/>
      <c r="F143" s="16"/>
      <c r="G143" s="8">
        <f>E143+F143</f>
        <v>0</v>
      </c>
    </row>
    <row r="144" spans="1:9" ht="19.5" customHeight="1" x14ac:dyDescent="0.2">
      <c r="A144" s="38"/>
      <c r="B144" s="14"/>
      <c r="C144" s="39" t="s">
        <v>231</v>
      </c>
      <c r="D144" s="40"/>
      <c r="E144" s="7">
        <v>159812</v>
      </c>
      <c r="F144" s="13">
        <f t="shared" ref="F144" si="8">G144-E144</f>
        <v>0</v>
      </c>
      <c r="G144" s="7">
        <v>159812</v>
      </c>
    </row>
    <row r="145" spans="1:9" x14ac:dyDescent="0.2">
      <c r="A145" s="17"/>
      <c r="B145" s="18"/>
      <c r="C145" s="18"/>
      <c r="D145" s="18"/>
      <c r="E145" s="19"/>
      <c r="F145" s="19"/>
      <c r="G145" s="19"/>
    </row>
    <row r="146" spans="1:9" x14ac:dyDescent="0.2">
      <c r="A146" s="6"/>
      <c r="B146" s="6"/>
      <c r="C146" s="41" t="s">
        <v>212</v>
      </c>
      <c r="D146" s="41" t="s">
        <v>212</v>
      </c>
      <c r="E146" s="20">
        <v>-193381</v>
      </c>
      <c r="F146" s="13">
        <f t="shared" ref="F146" si="9">G146-E146</f>
        <v>-74472</v>
      </c>
      <c r="G146" s="20">
        <v>-267853</v>
      </c>
    </row>
    <row r="147" spans="1:9" x14ac:dyDescent="0.2">
      <c r="A147" s="17"/>
      <c r="B147" s="18"/>
      <c r="C147" s="18"/>
      <c r="D147" s="18"/>
      <c r="E147" s="19"/>
      <c r="F147" s="19"/>
      <c r="G147" s="19"/>
    </row>
    <row r="148" spans="1:9" x14ac:dyDescent="0.2">
      <c r="A148" s="6"/>
      <c r="B148" s="6"/>
      <c r="C148" s="41" t="s">
        <v>213</v>
      </c>
      <c r="D148" s="41" t="s">
        <v>214</v>
      </c>
      <c r="E148" s="7">
        <f>E129+E133+E146</f>
        <v>20411043</v>
      </c>
      <c r="F148" s="7">
        <f t="shared" ref="F148" si="10">F129+F133+F146</f>
        <v>1002113</v>
      </c>
      <c r="G148" s="7">
        <f>G129+G133+G146</f>
        <v>21413156</v>
      </c>
      <c r="I148" s="24"/>
    </row>
  </sheetData>
  <mergeCells count="79">
    <mergeCell ref="C146:D146"/>
    <mergeCell ref="C148:D148"/>
    <mergeCell ref="C130:D130"/>
    <mergeCell ref="C131:D131"/>
    <mergeCell ref="C133:D133"/>
    <mergeCell ref="A135:A144"/>
    <mergeCell ref="B135:B143"/>
    <mergeCell ref="C144:D144"/>
    <mergeCell ref="A126:A128"/>
    <mergeCell ref="B126:B127"/>
    <mergeCell ref="C127:D127"/>
    <mergeCell ref="C128:D128"/>
    <mergeCell ref="C129:D129"/>
    <mergeCell ref="C120:D120"/>
    <mergeCell ref="B121:B124"/>
    <mergeCell ref="C124:D124"/>
    <mergeCell ref="C125:D125"/>
    <mergeCell ref="A88:A92"/>
    <mergeCell ref="B88:B91"/>
    <mergeCell ref="C91:D91"/>
    <mergeCell ref="C92:D92"/>
    <mergeCell ref="A93:A125"/>
    <mergeCell ref="B93:B120"/>
    <mergeCell ref="A69:A71"/>
    <mergeCell ref="B69:B70"/>
    <mergeCell ref="C70:D70"/>
    <mergeCell ref="C71:D71"/>
    <mergeCell ref="A72:A87"/>
    <mergeCell ref="B72:B86"/>
    <mergeCell ref="C86:D86"/>
    <mergeCell ref="C87:D87"/>
    <mergeCell ref="A61:A68"/>
    <mergeCell ref="B61:B63"/>
    <mergeCell ref="C63:D63"/>
    <mergeCell ref="B64:B65"/>
    <mergeCell ref="C65:D65"/>
    <mergeCell ref="B66:B67"/>
    <mergeCell ref="C67:D67"/>
    <mergeCell ref="C68:D68"/>
    <mergeCell ref="A50:A60"/>
    <mergeCell ref="B50:B57"/>
    <mergeCell ref="C57:D57"/>
    <mergeCell ref="B58:B59"/>
    <mergeCell ref="C59:D59"/>
    <mergeCell ref="C60:D60"/>
    <mergeCell ref="A42:A49"/>
    <mergeCell ref="B42:B48"/>
    <mergeCell ref="C48:D48"/>
    <mergeCell ref="C49:D49"/>
    <mergeCell ref="A27:A41"/>
    <mergeCell ref="B27:B31"/>
    <mergeCell ref="C31:D31"/>
    <mergeCell ref="B32:B38"/>
    <mergeCell ref="C38:D38"/>
    <mergeCell ref="B39:B40"/>
    <mergeCell ref="C40:D40"/>
    <mergeCell ref="C41:D41"/>
    <mergeCell ref="A24:A26"/>
    <mergeCell ref="B24:B25"/>
    <mergeCell ref="C25:D25"/>
    <mergeCell ref="C26:D26"/>
    <mergeCell ref="A11:A18"/>
    <mergeCell ref="B11:B17"/>
    <mergeCell ref="C17:D17"/>
    <mergeCell ref="C18:D18"/>
    <mergeCell ref="A19:A23"/>
    <mergeCell ref="B19:B20"/>
    <mergeCell ref="C20:D20"/>
    <mergeCell ref="B21:B22"/>
    <mergeCell ref="C22:D22"/>
    <mergeCell ref="C23:D23"/>
    <mergeCell ref="A3:G3"/>
    <mergeCell ref="A4:G4"/>
    <mergeCell ref="A5:G5"/>
    <mergeCell ref="C7:D7"/>
    <mergeCell ref="A8:A10"/>
    <mergeCell ref="B8:B9"/>
    <mergeCell ref="C9:D9"/>
    <mergeCell ref="C10:D10"/>
  </mergeCells>
  <phoneticPr fontId="11" type="noConversion"/>
  <pageMargins left="0.7" right="0.7" top="0.75" bottom="0.75" header="0.3" footer="0.3"/>
  <pageSetup paperSize="9"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4.6. Saulkrastu novada pašvaldī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Gatis Vigants</dc:creator>
  <cp:lastModifiedBy>Uldis Ervalds</cp:lastModifiedBy>
  <cp:lastPrinted>2024-10-09T10:15:22Z</cp:lastPrinted>
  <dcterms:created xsi:type="dcterms:W3CDTF">2024-06-11T10:45:31Z</dcterms:created>
  <dcterms:modified xsi:type="dcterms:W3CDTF">2024-11-08T11:37:40Z</dcterms:modified>
</cp:coreProperties>
</file>