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23280" windowHeight="7755" tabRatio="569" activeTab="0"/>
  </bookViews>
  <sheets>
    <sheet name="Saistības" sheetId="1" r:id="rId1"/>
  </sheets>
  <definedNames>
    <definedName name="Excel_BuiltIn_Print_Titles_1">'Saistības'!$A$6:$IP$9</definedName>
    <definedName name="_xlnm.Print_Area" localSheetId="0">'Saistības'!$A:$S</definedName>
    <definedName name="_xlnm.Print_Titles" localSheetId="0">'Saistības'!$6:$9</definedName>
  </definedNames>
  <calcPr fullCalcOnLoad="1"/>
</workbook>
</file>

<file path=xl/sharedStrings.xml><?xml version="1.0" encoding="utf-8"?>
<sst xmlns="http://schemas.openxmlformats.org/spreadsheetml/2006/main" count="336" uniqueCount="249">
  <si>
    <t>x</t>
  </si>
  <si>
    <t>(euro)</t>
  </si>
  <si>
    <t>Aizdevējs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</si>
  <si>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</si>
  <si>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</si>
  <si>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</si>
  <si>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</si>
  <si>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</si>
  <si>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</si>
  <si>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</si>
  <si>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</si>
  <si>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</si>
  <si>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</si>
  <si>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Valsts kase</t>
  </si>
  <si>
    <t>09.10.2019</t>
  </si>
  <si>
    <t>ELFLA projekta "Autoceļa "Brenči - Kalēji" pārbūve" īstenošanai 83/2020</t>
  </si>
  <si>
    <t>30.03.2020</t>
  </si>
  <si>
    <t>ELFLA projekta "Autoceļa "Bunču ceļš" pārbūve" īstenošanai 81/2020</t>
  </si>
  <si>
    <t>ELFLA projekta "Autoceļa "Durbe - Vārve" posma pārbūve" īstenošanai 82/2020</t>
  </si>
  <si>
    <t>ELFLA projekta "Autoceļa "Graudu ceļš" posma pārbūve" īstenošanai 79/2020</t>
  </si>
  <si>
    <t>ELFLA projekta "Autoceļa "Rāvas kapi - Avoti" pārbūve" īstenošanai 80/2020</t>
  </si>
  <si>
    <t>ELFLA projekta "Dabas tūrisma un rekreācijas objekta izveide Durbē, 2.kārta" īstenošanai 1/2020</t>
  </si>
  <si>
    <t>05.02.2020</t>
  </si>
  <si>
    <t>ELFLA projekta (Nr.17-02-A00403-000154) "Pašvaldības nozīmes koplietošanas meliorācijas sistēmas "Zoņu grāvis"Medzes pagastā, Grobiņas novadā pārbūve" īstenošanai</t>
  </si>
  <si>
    <t>11.02.2019</t>
  </si>
  <si>
    <t>03.06.2020</t>
  </si>
  <si>
    <t>ELFLA projekta (Nr.19-02-AL13-A019.2203-000004) "Asfalta velotrases būvniecība Celtnieku iela 29, Grobiņā, Grobiņas novadā"īstenošanai</t>
  </si>
  <si>
    <t>ELFLA projekta "Veselību un fizisko aktivitāšu infrastruktūras izveide" īstenošanai 2/2020</t>
  </si>
  <si>
    <t>14.04.2020</t>
  </si>
  <si>
    <t>28.10.2020</t>
  </si>
  <si>
    <t>Ieguldījums SIA "Priekules nami" pamatkapitālā KF projekta "Ūdenssaimniecības pakalpojumu attīstība Priekules aglomerācijā" 2.kārtas īstenošanai</t>
  </si>
  <si>
    <t>05.03.2020</t>
  </si>
  <si>
    <t>Ieguldījums SIA "Priekules nami" pamatkapitālā KF projekta "Ūdenssaimniecības pakalpojumu attīstība Priekules aglomerācijā" 2.kārtas īstenošanai P-162/2021</t>
  </si>
  <si>
    <t>28.04.2021</t>
  </si>
  <si>
    <t>Investīciju projektu īstenošanai (saistību pāratjaunojums)</t>
  </si>
  <si>
    <t>05.04.2022</t>
  </si>
  <si>
    <t>10.05.2021</t>
  </si>
  <si>
    <t>15.06.2021</t>
  </si>
  <si>
    <t>Investīciju projektu īstenošana (saistību pārjaunojums 2004-2017) PP-30/2021</t>
  </si>
  <si>
    <t>16.06.2021</t>
  </si>
  <si>
    <t>Kazdangas pārvaldes ēkas pārbūve par Kazdangas pirmsskolas izglītības iestādi "Ezītis"</t>
  </si>
  <si>
    <t>12.02.2020</t>
  </si>
  <si>
    <t>""Mazās skolas" energoefektivitātes paaugstināšana Kalētu pag. Kalētu ciemā" Kalētu MMS P-174/2021</t>
  </si>
  <si>
    <t>28.05.2021</t>
  </si>
  <si>
    <t>Priekules mūzikas un mākslas skolas lietus ūdens kanalizācijas izbūve un vienkāršota fasādes atjaunošana" īstenošanai P 367/2021, A2/1/21/515</t>
  </si>
  <si>
    <t>27.08.2021</t>
  </si>
  <si>
    <t>Prioritārais investīciju projekts "Skolas ielas pārbūve Priekulē, Priekules novadā" P-51/2021</t>
  </si>
  <si>
    <t>24.03.2021</t>
  </si>
  <si>
    <t>Projekta "Ēkas Lielajā ielā 54, Grobiņā, energoefektivitātes uzlabošana un pārbūve" investīciju īstenošanai (A2/1/22/392, P-270/2022)</t>
  </si>
  <si>
    <t>16.09.2022</t>
  </si>
  <si>
    <t>Projekta "Gājēju celiņa un apgaismojuma izbūve Rucavā, Rucavas pagastā, Rucavas novadā 1. un 2. kārtas būvdarbi" īstenošanai</t>
  </si>
  <si>
    <t>13.11.2020</t>
  </si>
  <si>
    <t>Projekta "Gājēju-riteņbraucēju celiņa izbūve Jelgavas ielas posmā no Zingberga ielas līdz iebrauktuvei uz peldētavu Aizputē" īstenošanai</t>
  </si>
  <si>
    <t>03.11.2021</t>
  </si>
  <si>
    <t>Projekta "Transporta infrastruktūras atjaunošana Durbē,, Durbes novadā" īstenošanai 400/2020</t>
  </si>
  <si>
    <t>15.10.2020</t>
  </si>
  <si>
    <t>14.09.2020</t>
  </si>
  <si>
    <t>Projekta "Ventspils ielas posma seguma atjaunošana Ventspils iela, Grobiņa, Grobiņas novads" īstenošanai</t>
  </si>
  <si>
    <t>Projekts "Daudzdzīvokļu dzīvojamās mājas "Teikas"būvniecības pabeigšana Vērgalē,Pāvilostas novadā "Īstenošana</t>
  </si>
  <si>
    <t>05.08.2021</t>
  </si>
  <si>
    <t>25.09.2019</t>
  </si>
  <si>
    <t>Rucavas novada pašvaldības autoceļa "Skrāblas ķoņi" pārbūve īstenošanai</t>
  </si>
  <si>
    <t>08.07.2021</t>
  </si>
  <si>
    <t>Uzņēmējdarbības attīstība Vaiņodes novadā atbilstoši pašvaldību attīstības programmā noteiktajai teritorijas ekonomiskajai specializācijai un balstoties uz vietējo uzņēmēju un iedzīvotāju vajadzībām</t>
  </si>
  <si>
    <t>04.09.2020</t>
  </si>
  <si>
    <t>30.03.2021</t>
  </si>
  <si>
    <t>Grobiņas pilsētas sociālās un tehniskās infrastruktūras sakārtošanai</t>
  </si>
  <si>
    <t>04.07.2005</t>
  </si>
  <si>
    <t>Satiksmes drošības un ielas infrastruktūras pasākumi Lielā ielā Grobiņas pilsētā</t>
  </si>
  <si>
    <t>16.09.2005</t>
  </si>
  <si>
    <t>KOPĀ:</t>
  </si>
  <si>
    <t>Galvojumi</t>
  </si>
  <si>
    <t>9560</t>
  </si>
  <si>
    <t>Finanšu ministrija</t>
  </si>
  <si>
    <t>01.08.2011</t>
  </si>
  <si>
    <t>SEB Banka</t>
  </si>
  <si>
    <t>Studiju maksa Rīgas Stradiņa universitātei</t>
  </si>
  <si>
    <t>26.10.2012</t>
  </si>
  <si>
    <t>Swedbank</t>
  </si>
  <si>
    <t>Grobiņas pagasta daudzdzīvokļa māju kapitālo remontu veikšanai</t>
  </si>
  <si>
    <t>23.10.2008</t>
  </si>
  <si>
    <t>Kohēzijas fonda projekta "Kapsēdes ciema centralizēto siltumenerģijas pārdales un sadales tīklu būvniecība Kapsēde, Medzes pagasts, Grobiņas novads " un Kohēzijas fonda projekta"Kapsēdes pamatskolas siltumavota rekonstrukcija "Kapsēdes pamatskola", Kapsēde, Medzes pagasts, Grobiņas novads" īstenošana</t>
  </si>
  <si>
    <t>08.12.2015</t>
  </si>
  <si>
    <t>SIA "Priekules nami" Kohēzijas fonda projekta "Ūdenssaimniecības pakalpojumu attīstība Priekules aglomerācijā 2.kārtas īstenošanai"</t>
  </si>
  <si>
    <t>18.05.2022</t>
  </si>
  <si>
    <t>SIA "Priekules nami" kurināmā iegādei</t>
  </si>
  <si>
    <t>15.07.2022</t>
  </si>
  <si>
    <t>SIA Priekules slimnīca Projekts 3DP/3.1.5.1.2./10/IPIA/VEC/008/Durbe/</t>
  </si>
  <si>
    <t>30.12.2010</t>
  </si>
  <si>
    <t>23.04.2015</t>
  </si>
  <si>
    <t>Ūdenssaimniecības infrastruktūras attīstība Grobiņas novada Grobiņas pagasta Dubeņos īstenošanai</t>
  </si>
  <si>
    <t>27.01.2014</t>
  </si>
  <si>
    <t>Kopā saistības</t>
  </si>
  <si>
    <t>Nr.p.k.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</si>
  <si>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</si>
  <si>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</si>
  <si>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</si>
  <si>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</si>
  <si>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</si>
  <si>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</si>
  <si>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</si>
  <si>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</si>
  <si>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</si>
  <si>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</si>
  <si>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</si>
  <si>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</si>
  <si>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</si>
  <si>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</si>
  <si>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</si>
  <si>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</si>
  <si>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</si>
  <si>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</si>
  <si>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</si>
  <si>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</si>
  <si>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</si>
  <si>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</si>
  <si>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</si>
  <si>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</si>
  <si>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</si>
  <si>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</si>
  <si>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</si>
  <si>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38</t>
  </si>
  <si>
    <t>39</t>
  </si>
  <si>
    <t>43</t>
  </si>
  <si>
    <t>Līguma Nr.</t>
  </si>
  <si>
    <t>A2/1/05/273</t>
  </si>
  <si>
    <t>A2/1/05/418</t>
  </si>
  <si>
    <t>A2/1/18/888</t>
  </si>
  <si>
    <t>17.12.2018</t>
  </si>
  <si>
    <t>A2/1/19/22</t>
  </si>
  <si>
    <t>A2/1/19/23</t>
  </si>
  <si>
    <t>A2/1/19/357</t>
  </si>
  <si>
    <t>ERAF projekta (Nr.5.5.1.0/17/I/009) "Dienvidkurzemes piekrastes mantojums cauri gadsimtiem" īstenošanai</t>
  </si>
  <si>
    <t>A2/1/19/371</t>
  </si>
  <si>
    <t>EJZF projekta (Nr.18-02-FL03-F043.0207-000004) "Ēkas "Centra Dzirnavas" vienkāršotā atjaunošana piekrastes kultūras mantojuma izmantošanas veicināšanai" īstenošanai</t>
  </si>
  <si>
    <t>A2/1/20/22</t>
  </si>
  <si>
    <t>A2/1/20/21</t>
  </si>
  <si>
    <t>ELFA projekta ( Nr.19-02-A00702-000026) "Rucavas novada pašvaldības grants ceļu pārbūve" īstenošanai</t>
  </si>
  <si>
    <t>A2/1/20/40</t>
  </si>
  <si>
    <t>A2/1/20/61</t>
  </si>
  <si>
    <t>A2/1/20/107</t>
  </si>
  <si>
    <t>A2/1/20/108</t>
  </si>
  <si>
    <t>A2/1/20/109</t>
  </si>
  <si>
    <t>A2/1/20/110</t>
  </si>
  <si>
    <t>A2/1/20/111</t>
  </si>
  <si>
    <t>A2/1/20/146</t>
  </si>
  <si>
    <t>ERAF projekta (Nr.3.3.1.0/18/I/009) "Uzņēmējdarbības attīstībai nepieciešamās infrastruktūras attīstība Grobiņas novadā" īstenošanai</t>
  </si>
  <si>
    <t>A2/1/20/273</t>
  </si>
  <si>
    <t>A2/1/20/621</t>
  </si>
  <si>
    <t>A2/1/20/651</t>
  </si>
  <si>
    <t>projekta "Transporta infrastruktūras atjaunošana Lieģos, Tadaiķu pagastā, Durbes novadā" īstenošanai</t>
  </si>
  <si>
    <t>A2/1/20/758</t>
  </si>
  <si>
    <t>A2/1/20/776</t>
  </si>
  <si>
    <t>A2/1/20/821</t>
  </si>
  <si>
    <t>A2/1/21/84</t>
  </si>
  <si>
    <t>A2/1/21/140</t>
  </si>
  <si>
    <t>Projekta "Ietves pārbūve Galvenā ielā Priekulē, Priekules novadā" īstenošanai</t>
  </si>
  <si>
    <t>A2/1/21/198</t>
  </si>
  <si>
    <t>11.05.2021</t>
  </si>
  <si>
    <t>A2/1/21/202</t>
  </si>
  <si>
    <t>A2/1/21/245</t>
  </si>
  <si>
    <t>A2/1/21/246</t>
  </si>
  <si>
    <t>A2/1/21/299</t>
  </si>
  <si>
    <t>Investīciju projektu īstenošanai (saistību pārjaunojums) PP-29/2021</t>
  </si>
  <si>
    <t>A2/1/21/302</t>
  </si>
  <si>
    <t>A2/1/21/390</t>
  </si>
  <si>
    <t>A2/1/21/466</t>
  </si>
  <si>
    <t>A2/1/21/515</t>
  </si>
  <si>
    <t>A2/1/21/689</t>
  </si>
  <si>
    <t>A2/1/21/690</t>
  </si>
  <si>
    <t>Investīciju projektu īstenošanai (saistību pāratjaunojums) PP-5/2022</t>
  </si>
  <si>
    <t>A2/1/22/71</t>
  </si>
  <si>
    <t>A2/1/22/392</t>
  </si>
  <si>
    <t>2</t>
  </si>
  <si>
    <t>4</t>
  </si>
  <si>
    <t>12</t>
  </si>
  <si>
    <t>28</t>
  </si>
  <si>
    <t>Aizņēmuma līguma
summa EUR</t>
  </si>
  <si>
    <t>Parāds uz pārskata gada sākumu</t>
  </si>
  <si>
    <t xml:space="preserve">Parāds uz pārskata perioda beigām
</t>
  </si>
  <si>
    <t xml:space="preserve"> A2/1/21/108</t>
  </si>
  <si>
    <t>A2/1/21/109</t>
  </si>
  <si>
    <t>32</t>
  </si>
  <si>
    <t>33</t>
  </si>
  <si>
    <t>34</t>
  </si>
  <si>
    <t>35</t>
  </si>
  <si>
    <t>36</t>
  </si>
  <si>
    <t>37</t>
  </si>
  <si>
    <t>41</t>
  </si>
  <si>
    <t>42</t>
  </si>
  <si>
    <t>569149</t>
  </si>
  <si>
    <t>221298</t>
  </si>
  <si>
    <t>214926</t>
  </si>
  <si>
    <t>5212</t>
  </si>
  <si>
    <t>3260</t>
  </si>
  <si>
    <t>842</t>
  </si>
  <si>
    <t>217698</t>
  </si>
  <si>
    <t>84393</t>
  </si>
  <si>
    <t>682412</t>
  </si>
  <si>
    <t>375388</t>
  </si>
  <si>
    <t>123614</t>
  </si>
  <si>
    <t>250000</t>
  </si>
  <si>
    <t>886399</t>
  </si>
  <si>
    <t>345264</t>
  </si>
  <si>
    <t>297125</t>
  </si>
  <si>
    <t>167443</t>
  </si>
  <si>
    <t>Saistību apmērs</t>
  </si>
  <si>
    <t>Aizņēmējs</t>
  </si>
  <si>
    <t>Fiziska pesona</t>
  </si>
  <si>
    <t>SIA Grobiņas namserviss</t>
  </si>
  <si>
    <t>SIA Priekules Nami</t>
  </si>
  <si>
    <t>SIA Priekules slimnīca</t>
  </si>
  <si>
    <t>Pārskats par aizņēmumiem, galvojumiem un saistību apmēru</t>
  </si>
  <si>
    <t xml:space="preserve"> </t>
  </si>
  <si>
    <t>EJZF projekts (Nr.21-02-FL03-F043.0207-000002) "Baltijas jūras piekrastes sasniedzamības uzlabošana Grobiņas novada, Medzes pagastā"</t>
  </si>
  <si>
    <t>02.06.2023</t>
  </si>
  <si>
    <t>01.08.2023</t>
  </si>
  <si>
    <t>Prioritārais investīciju projekts "Lietus ūdens atvades sistāmas izbūve Pavasara ielā, Aizputē, Dienvidkurzemes novadā"(A2/1/23/123; P-77/2023)</t>
  </si>
  <si>
    <t>Transporta iegāde skolēnu pārvadāšanai (A2/1/23/235; P170/2023)</t>
  </si>
  <si>
    <t>44</t>
  </si>
  <si>
    <t>45</t>
  </si>
  <si>
    <t>46</t>
  </si>
  <si>
    <t>47</t>
  </si>
  <si>
    <t>A2/1/23/234</t>
  </si>
  <si>
    <t>A2/1/23/235</t>
  </si>
  <si>
    <t>A2/1/23/232</t>
  </si>
  <si>
    <t>A2/1/23/123</t>
  </si>
  <si>
    <t>A2/1/23/125</t>
  </si>
  <si>
    <t xml:space="preserve">A2/1/19/3 </t>
  </si>
  <si>
    <t>Grobiņas novada siltumapgādes sistēmas rekonstrukcija</t>
  </si>
  <si>
    <t>08.01.2019</t>
  </si>
  <si>
    <t>40</t>
  </si>
  <si>
    <t>Grants ielu asfaltēšana Aizputes pilsētā, apvienojot ar autobusu pieturas izveidi Ceriņu ielā Aizputē (A2/1/23/234-V/23/1); P169/2023)</t>
  </si>
  <si>
    <t>A2/1/23/431</t>
  </si>
  <si>
    <t>20.10.2023</t>
  </si>
  <si>
    <t xml:space="preserve">                </t>
  </si>
  <si>
    <t>4. pielikums</t>
  </si>
  <si>
    <t>saistošiem noteikumiem Nr. 2024/1 "Par Dienvidkurzemes novada pašvaldības 2024. gada budžeta plānu"</t>
  </si>
  <si>
    <t>Dienvidkurzemes novada pašvaldības domes 2024. gada 15. februāra</t>
  </si>
  <si>
    <t>Prioritārais investīciju projekts "Ēkas Lielajā ielā 54, Grobiņā, energoefektivitātes uzlabošana un pārbūve"</t>
  </si>
  <si>
    <t>Siltumavota rekonstrukcija Celtnieku ielā 36, Grobiņā, Grobiņas novadā</t>
  </si>
  <si>
    <r>
      <t xml:space="preserve">Dienvidkurzemes novada pašvaldības domes priekšsēdētājs </t>
    </r>
    <r>
      <rPr>
        <i/>
        <sz val="12"/>
        <rFont val="Times New Roman"/>
        <family val="1"/>
      </rPr>
      <t>A. Priedols</t>
    </r>
  </si>
  <si>
    <t>Aizņēmuma atmak
sājamā daļa līdz pārskata gada beigām</t>
  </si>
  <si>
    <t>Aizņēmuma apkalpo
šanas izdevumi  gadā</t>
  </si>
  <si>
    <t>Dok. Nr.ID-A2/1/18/767 "Priekules nami" pamatkap. palielināšanai KF projekta "Jaunu lietotāju pieslēgšanai Priekules centralizētajai siltumapgādes sistēmai" P-727/2018</t>
  </si>
  <si>
    <t>ERAF projekta (Nr.4.2.2.0/17/I/072) "Energoefektivitātes paaugstināšana pirmsskolas izglītības iestādes "Čiekuriņš" ēkai" īstenošanai</t>
  </si>
  <si>
    <t>ERAF projekts (Nr.9.3.1.1/19/I/035) "Sabiedrībā balstītu sociālo pakalpojumu infrastruktūras izveide Rucavas novadā" īstenošanai</t>
  </si>
  <si>
    <t>Pašvaldības autoceļa - Bārtas autoceļš-Limbiķi-Ālande pārbūve (A12) (A2/1/23/232; P168/2023)</t>
  </si>
  <si>
    <t>14 Kurzemes reģiona pilsētu ūdenssaimniecību attīstības projekts - Grobiņa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</si>
</sst>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.000"/>
    <numFmt numFmtId="174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23" borderId="0" applyNumberFormat="0" applyBorder="0" applyAlignment="0" applyProtection="0"/>
    <xf numFmtId="0" fontId="33" fillId="39" borderId="0" applyNumberFormat="0" applyBorder="0" applyAlignment="0" applyProtection="0"/>
    <xf numFmtId="0" fontId="2" fillId="25" borderId="0" applyNumberFormat="0" applyBorder="0" applyAlignment="0" applyProtection="0"/>
    <xf numFmtId="0" fontId="33" fillId="40" borderId="0" applyNumberFormat="0" applyBorder="0" applyAlignment="0" applyProtection="0"/>
    <xf numFmtId="0" fontId="2" fillId="4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2" fillId="45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2" fillId="47" borderId="0" applyNumberFormat="0" applyBorder="0" applyAlignment="0" applyProtection="0"/>
    <xf numFmtId="0" fontId="33" fillId="48" borderId="0" applyNumberFormat="0" applyBorder="0" applyAlignment="0" applyProtection="0"/>
    <xf numFmtId="0" fontId="2" fillId="49" borderId="0" applyNumberFormat="0" applyBorder="0" applyAlignment="0" applyProtection="0"/>
    <xf numFmtId="0" fontId="33" fillId="50" borderId="0" applyNumberFormat="0" applyBorder="0" applyAlignment="0" applyProtection="0"/>
    <xf numFmtId="0" fontId="2" fillId="51" borderId="0" applyNumberFormat="0" applyBorder="0" applyAlignment="0" applyProtection="0"/>
    <xf numFmtId="0" fontId="33" fillId="52" borderId="0" applyNumberFormat="0" applyBorder="0" applyAlignment="0" applyProtection="0"/>
    <xf numFmtId="0" fontId="2" fillId="41" borderId="0" applyNumberFormat="0" applyBorder="0" applyAlignment="0" applyProtection="0"/>
    <xf numFmtId="0" fontId="33" fillId="53" borderId="0" applyNumberFormat="0" applyBorder="0" applyAlignment="0" applyProtection="0"/>
    <xf numFmtId="0" fontId="2" fillId="43" borderId="0" applyNumberFormat="0" applyBorder="0" applyAlignment="0" applyProtection="0"/>
    <xf numFmtId="0" fontId="33" fillId="54" borderId="0" applyNumberFormat="0" applyBorder="0" applyAlignment="0" applyProtection="0"/>
    <xf numFmtId="0" fontId="2" fillId="55" borderId="0" applyNumberFormat="0" applyBorder="0" applyAlignment="0" applyProtection="0"/>
    <xf numFmtId="0" fontId="34" fillId="56" borderId="1" applyNumberFormat="0" applyAlignment="0" applyProtection="0"/>
    <xf numFmtId="0" fontId="35" fillId="57" borderId="0" applyNumberFormat="0" applyBorder="0" applyAlignment="0" applyProtection="0"/>
    <xf numFmtId="0" fontId="3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56" borderId="1" applyNumberFormat="0" applyAlignment="0" applyProtection="0"/>
    <xf numFmtId="0" fontId="4" fillId="58" borderId="2" applyNumberFormat="0" applyAlignment="0" applyProtection="0"/>
    <xf numFmtId="0" fontId="36" fillId="59" borderId="3" applyNumberFormat="0" applyAlignment="0" applyProtection="0"/>
    <xf numFmtId="0" fontId="5" fillId="60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3" borderId="1" applyNumberFormat="0" applyAlignment="0" applyProtection="0"/>
    <xf numFmtId="0" fontId="44" fillId="62" borderId="1" applyNumberFormat="0" applyAlignment="0" applyProtection="0"/>
    <xf numFmtId="0" fontId="11" fillId="13" borderId="2" applyNumberFormat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45" fillId="56" borderId="11" applyNumberFormat="0" applyAlignment="0" applyProtection="0"/>
    <xf numFmtId="0" fontId="46" fillId="0" borderId="12" applyNumberFormat="0" applyFill="0" applyAlignment="0" applyProtection="0"/>
    <xf numFmtId="0" fontId="39" fillId="61" borderId="0" applyNumberFormat="0" applyBorder="0" applyAlignment="0" applyProtection="0"/>
    <xf numFmtId="0" fontId="47" fillId="0" borderId="13" applyNumberFormat="0" applyFill="0" applyAlignment="0" applyProtection="0"/>
    <xf numFmtId="0" fontId="12" fillId="0" borderId="14" applyNumberFormat="0" applyFill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13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Alignment="0" applyProtection="0"/>
    <xf numFmtId="0" fontId="45" fillId="56" borderId="11" applyNumberFormat="0" applyAlignment="0" applyProtection="0"/>
    <xf numFmtId="0" fontId="14" fillId="58" borderId="17" applyNumberFormat="0" applyAlignment="0" applyProtection="0"/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36" fillId="59" borderId="3" applyNumberFormat="0" applyAlignment="0" applyProtection="0"/>
    <xf numFmtId="9" fontId="0" fillId="0" borderId="0" applyFill="0" applyBorder="0" applyAlignment="0" applyProtection="0"/>
    <xf numFmtId="0" fontId="0" fillId="66" borderId="15" applyNumberFormat="0" applyFont="0" applyAlignment="0" applyProtection="0"/>
    <xf numFmtId="0" fontId="47" fillId="0" borderId="13" applyNumberFormat="0" applyFill="0" applyAlignment="0" applyProtection="0"/>
    <xf numFmtId="0" fontId="35" fillId="57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7" fillId="0" borderId="18" applyNumberFormat="0" applyFill="0" applyAlignment="0" applyProtection="0"/>
    <xf numFmtId="167" fontId="18" fillId="58" borderId="0" applyBorder="0" applyProtection="0">
      <alignment/>
    </xf>
    <xf numFmtId="0" fontId="40" fillId="0" borderId="5" applyNumberFormat="0" applyFill="0" applyAlignment="0" applyProtection="0"/>
    <xf numFmtId="0" fontId="41" fillId="0" borderId="1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181" applyFont="1" applyBorder="1" applyProtection="1">
      <alignment/>
      <protection locked="0"/>
    </xf>
    <xf numFmtId="0" fontId="20" fillId="0" borderId="0" xfId="181" applyFont="1" applyProtection="1">
      <alignment/>
      <protection/>
    </xf>
    <xf numFmtId="0" fontId="20" fillId="0" borderId="0" xfId="181" applyFont="1" applyProtection="1">
      <alignment/>
      <protection locked="0"/>
    </xf>
    <xf numFmtId="0" fontId="20" fillId="0" borderId="0" xfId="181" applyFont="1">
      <alignment/>
      <protection/>
    </xf>
    <xf numFmtId="0" fontId="26" fillId="0" borderId="20" xfId="181" applyFont="1" applyFill="1" applyBorder="1" applyAlignment="1" applyProtection="1">
      <alignment horizontal="center" vertical="center" wrapText="1"/>
      <protection/>
    </xf>
    <xf numFmtId="0" fontId="27" fillId="0" borderId="20" xfId="181" applyFont="1" applyFill="1" applyBorder="1" applyAlignment="1" applyProtection="1">
      <alignment horizontal="center" vertical="center" wrapText="1"/>
      <protection/>
    </xf>
    <xf numFmtId="0" fontId="24" fillId="0" borderId="0" xfId="181" applyFont="1" applyFill="1" applyBorder="1" applyAlignment="1" applyProtection="1">
      <alignment horizontal="center" wrapText="1"/>
      <protection/>
    </xf>
    <xf numFmtId="0" fontId="24" fillId="0" borderId="0" xfId="181" applyFont="1" applyFill="1" applyBorder="1" applyAlignment="1" applyProtection="1">
      <alignment horizontal="center" vertical="center" wrapText="1"/>
      <protection/>
    </xf>
    <xf numFmtId="0" fontId="20" fillId="0" borderId="0" xfId="181" applyFont="1" applyBorder="1" applyAlignment="1" applyProtection="1">
      <alignment horizontal="center" wrapText="1"/>
      <protection/>
    </xf>
    <xf numFmtId="49" fontId="26" fillId="0" borderId="20" xfId="181" applyNumberFormat="1" applyFont="1" applyBorder="1" applyAlignment="1" applyProtection="1">
      <alignment horizontal="center" wrapText="1"/>
      <protection/>
    </xf>
    <xf numFmtId="0" fontId="26" fillId="0" borderId="20" xfId="181" applyFont="1" applyFill="1" applyBorder="1" applyAlignment="1" applyProtection="1">
      <alignment horizontal="center" wrapText="1"/>
      <protection/>
    </xf>
    <xf numFmtId="0" fontId="26" fillId="0" borderId="0" xfId="181" applyFont="1" applyFill="1" applyBorder="1" applyAlignment="1" applyProtection="1">
      <alignment horizontal="center"/>
      <protection/>
    </xf>
    <xf numFmtId="0" fontId="26" fillId="0" borderId="0" xfId="181" applyFont="1" applyBorder="1" applyAlignment="1" applyProtection="1">
      <alignment horizontal="center" wrapText="1"/>
      <protection/>
    </xf>
    <xf numFmtId="49" fontId="26" fillId="0" borderId="0" xfId="181" applyNumberFormat="1" applyFont="1" applyBorder="1" applyAlignment="1" applyProtection="1">
      <alignment horizontal="center" wrapText="1"/>
      <protection/>
    </xf>
    <xf numFmtId="49" fontId="23" fillId="0" borderId="0" xfId="181" applyNumberFormat="1" applyFont="1" applyBorder="1" applyAlignment="1" applyProtection="1">
      <alignment horizontal="left" wrapText="1"/>
      <protection/>
    </xf>
    <xf numFmtId="49" fontId="26" fillId="0" borderId="20" xfId="181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181" applyNumberFormat="1" applyFont="1" applyFill="1" applyBorder="1" applyAlignment="1" applyProtection="1">
      <alignment horizontal="left" vertical="center" wrapText="1"/>
      <protection locked="0"/>
    </xf>
    <xf numFmtId="3" fontId="26" fillId="0" borderId="20" xfId="181" applyNumberFormat="1" applyFont="1" applyFill="1" applyBorder="1" applyAlignment="1" applyProtection="1">
      <alignment horizontal="right" vertical="center"/>
      <protection locked="0"/>
    </xf>
    <xf numFmtId="3" fontId="27" fillId="0" borderId="20" xfId="181" applyNumberFormat="1" applyFont="1" applyFill="1" applyBorder="1" applyAlignment="1" applyProtection="1">
      <alignment horizontal="right" vertical="center" wrapText="1"/>
      <protection/>
    </xf>
    <xf numFmtId="49" fontId="26" fillId="0" borderId="20" xfId="181" applyNumberFormat="1" applyFont="1" applyBorder="1" applyAlignment="1" applyProtection="1">
      <alignment horizontal="center" vertical="center" wrapText="1"/>
      <protection locked="0"/>
    </xf>
    <xf numFmtId="49" fontId="27" fillId="0" borderId="20" xfId="181" applyNumberFormat="1" applyFont="1" applyBorder="1" applyAlignment="1" applyProtection="1">
      <alignment horizontal="left" vertical="center" wrapText="1"/>
      <protection locked="0"/>
    </xf>
    <xf numFmtId="0" fontId="20" fillId="0" borderId="0" xfId="181" applyFont="1" applyFill="1" applyBorder="1" applyProtection="1">
      <alignment/>
      <protection locked="0"/>
    </xf>
    <xf numFmtId="0" fontId="20" fillId="0" borderId="0" xfId="181" applyFont="1" applyFill="1" applyBorder="1" applyAlignment="1" applyProtection="1">
      <alignment horizontal="center"/>
      <protection/>
    </xf>
    <xf numFmtId="49" fontId="20" fillId="0" borderId="0" xfId="181" applyNumberFormat="1" applyFont="1" applyBorder="1" applyAlignment="1" applyProtection="1">
      <alignment horizontal="center" vertical="center" wrapText="1"/>
      <protection locked="0"/>
    </xf>
    <xf numFmtId="49" fontId="20" fillId="0" borderId="0" xfId="181" applyNumberFormat="1" applyFont="1" applyBorder="1" applyAlignment="1" applyProtection="1">
      <alignment wrapText="1"/>
      <protection locked="0"/>
    </xf>
    <xf numFmtId="0" fontId="20" fillId="0" borderId="0" xfId="181" applyFont="1" applyFill="1" applyBorder="1" applyAlignment="1" applyProtection="1">
      <alignment horizontal="right" vertical="center" wrapText="1"/>
      <protection locked="0"/>
    </xf>
    <xf numFmtId="0" fontId="20" fillId="0" borderId="0" xfId="181" applyFont="1" applyFill="1" applyBorder="1" applyAlignment="1" applyProtection="1">
      <alignment horizontal="right" wrapText="1"/>
      <protection/>
    </xf>
    <xf numFmtId="0" fontId="20" fillId="0" borderId="0" xfId="181" applyFont="1" applyFill="1" applyBorder="1" applyAlignment="1" applyProtection="1">
      <alignment horizontal="center" vertical="center" wrapText="1"/>
      <protection locked="0"/>
    </xf>
    <xf numFmtId="0" fontId="20" fillId="0" borderId="0" xfId="181" applyFont="1" applyFill="1" applyBorder="1" applyAlignment="1" applyProtection="1">
      <alignment horizontal="center" vertical="center" wrapText="1"/>
      <protection/>
    </xf>
    <xf numFmtId="0" fontId="20" fillId="0" borderId="0" xfId="181" applyFont="1" applyBorder="1" applyAlignment="1" applyProtection="1">
      <alignment horizontal="center" vertical="center" wrapText="1"/>
      <protection locked="0"/>
    </xf>
    <xf numFmtId="49" fontId="27" fillId="0" borderId="0" xfId="181" applyNumberFormat="1" applyFont="1" applyBorder="1" applyAlignment="1" applyProtection="1">
      <alignment wrapText="1"/>
      <protection locked="0"/>
    </xf>
    <xf numFmtId="0" fontId="26" fillId="0" borderId="0" xfId="181" applyFont="1" applyFill="1" applyBorder="1" applyAlignment="1" applyProtection="1">
      <alignment horizontal="right" vertical="center" wrapText="1"/>
      <protection locked="0"/>
    </xf>
    <xf numFmtId="0" fontId="26" fillId="0" borderId="0" xfId="181" applyFont="1" applyFill="1" applyBorder="1" applyAlignment="1" applyProtection="1">
      <alignment horizontal="right" wrapText="1"/>
      <protection/>
    </xf>
    <xf numFmtId="49" fontId="26" fillId="0" borderId="20" xfId="181" applyNumberFormat="1" applyFont="1" applyBorder="1" applyAlignment="1" applyProtection="1">
      <alignment horizontal="left" vertical="center" wrapText="1"/>
      <protection locked="0"/>
    </xf>
    <xf numFmtId="49" fontId="27" fillId="0" borderId="21" xfId="181" applyNumberFormat="1" applyFont="1" applyBorder="1" applyAlignment="1" applyProtection="1">
      <alignment vertical="center" wrapText="1"/>
      <protection locked="0"/>
    </xf>
    <xf numFmtId="49" fontId="26" fillId="0" borderId="0" xfId="181" applyNumberFormat="1" applyFont="1" applyBorder="1" applyAlignment="1" applyProtection="1">
      <alignment horizontal="center" vertical="center" wrapText="1"/>
      <protection locked="0"/>
    </xf>
    <xf numFmtId="49" fontId="26" fillId="0" borderId="0" xfId="181" applyNumberFormat="1" applyFont="1" applyBorder="1" applyAlignment="1" applyProtection="1">
      <alignment wrapText="1"/>
      <protection locked="0"/>
    </xf>
    <xf numFmtId="0" fontId="26" fillId="0" borderId="22" xfId="181" applyFont="1" applyFill="1" applyBorder="1" applyAlignment="1" applyProtection="1">
      <alignment horizontal="right" wrapText="1"/>
      <protection/>
    </xf>
    <xf numFmtId="49" fontId="26" fillId="0" borderId="0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81" applyNumberFormat="1" applyFont="1" applyFill="1" applyBorder="1" applyAlignment="1" applyProtection="1">
      <alignment vertical="center" wrapText="1"/>
      <protection locked="0"/>
    </xf>
    <xf numFmtId="49" fontId="27" fillId="0" borderId="0" xfId="181" applyNumberFormat="1" applyFont="1" applyFill="1" applyBorder="1" applyAlignment="1" applyProtection="1">
      <alignment vertical="center" wrapText="1"/>
      <protection locked="0"/>
    </xf>
    <xf numFmtId="0" fontId="26" fillId="0" borderId="22" xfId="181" applyFont="1" applyFill="1" applyBorder="1" applyAlignment="1" applyProtection="1">
      <alignment horizontal="right" vertical="center" wrapText="1"/>
      <protection/>
    </xf>
    <xf numFmtId="49" fontId="0" fillId="0" borderId="23" xfId="182" applyNumberFormat="1" applyFont="1" applyBorder="1" applyAlignment="1">
      <alignment vertical="center" wrapText="1"/>
      <protection/>
    </xf>
    <xf numFmtId="49" fontId="0" fillId="0" borderId="24" xfId="182" applyNumberFormat="1" applyFont="1" applyBorder="1" applyAlignment="1">
      <alignment vertical="center" wrapText="1"/>
      <protection/>
    </xf>
    <xf numFmtId="49" fontId="27" fillId="0" borderId="0" xfId="181" applyNumberFormat="1" applyFont="1" applyBorder="1" applyAlignment="1" applyProtection="1">
      <alignment vertical="center" wrapText="1"/>
      <protection locked="0"/>
    </xf>
    <xf numFmtId="0" fontId="26" fillId="0" borderId="0" xfId="181" applyFont="1" applyFill="1" applyBorder="1" applyAlignment="1" applyProtection="1">
      <alignment horizontal="right" vertical="center" wrapText="1"/>
      <protection/>
    </xf>
    <xf numFmtId="49" fontId="26" fillId="0" borderId="0" xfId="181" applyNumberFormat="1" applyFont="1" applyFill="1" applyBorder="1" applyAlignment="1" applyProtection="1">
      <alignment wrapText="1"/>
      <protection locked="0"/>
    </xf>
    <xf numFmtId="49" fontId="20" fillId="0" borderId="0" xfId="181" applyNumberFormat="1" applyFont="1" applyFill="1" applyBorder="1" applyProtection="1">
      <alignment/>
      <protection locked="0"/>
    </xf>
    <xf numFmtId="49" fontId="20" fillId="0" borderId="0" xfId="181" applyNumberFormat="1" applyFont="1" applyBorder="1" applyProtection="1">
      <alignment/>
      <protection locked="0"/>
    </xf>
    <xf numFmtId="49" fontId="28" fillId="0" borderId="0" xfId="181" applyNumberFormat="1" applyFont="1" applyProtection="1">
      <alignment/>
      <protection locked="0"/>
    </xf>
    <xf numFmtId="0" fontId="28" fillId="0" borderId="0" xfId="181" applyFont="1" applyProtection="1">
      <alignment/>
      <protection locked="0"/>
    </xf>
    <xf numFmtId="49" fontId="26" fillId="0" borderId="0" xfId="181" applyNumberFormat="1" applyFont="1" applyProtection="1">
      <alignment/>
      <protection/>
    </xf>
    <xf numFmtId="49" fontId="20" fillId="0" borderId="0" xfId="181" applyNumberFormat="1" applyFont="1" applyProtection="1">
      <alignment/>
      <protection/>
    </xf>
    <xf numFmtId="0" fontId="21" fillId="0" borderId="21" xfId="181" applyFont="1" applyBorder="1" applyAlignment="1" applyProtection="1">
      <alignment/>
      <protection locked="0"/>
    </xf>
    <xf numFmtId="0" fontId="21" fillId="0" borderId="23" xfId="181" applyFont="1" applyBorder="1" applyAlignment="1" applyProtection="1">
      <alignment/>
      <protection locked="0"/>
    </xf>
    <xf numFmtId="3" fontId="20" fillId="0" borderId="0" xfId="181" applyNumberFormat="1" applyFont="1" applyBorder="1" applyProtection="1">
      <alignment/>
      <protection locked="0"/>
    </xf>
    <xf numFmtId="0" fontId="26" fillId="0" borderId="20" xfId="181" applyNumberFormat="1" applyFont="1" applyFill="1" applyBorder="1" applyAlignment="1" applyProtection="1">
      <alignment horizontal="center" vertical="center" wrapText="1"/>
      <protection locked="0"/>
    </xf>
    <xf numFmtId="1" fontId="26" fillId="0" borderId="20" xfId="181" applyNumberFormat="1" applyFont="1" applyFill="1" applyBorder="1" applyAlignment="1" applyProtection="1">
      <alignment horizontal="center" vertical="center" wrapText="1"/>
      <protection locked="0"/>
    </xf>
    <xf numFmtId="1" fontId="27" fillId="0" borderId="20" xfId="181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181" applyFont="1" applyFill="1" applyBorder="1" applyAlignment="1" applyProtection="1">
      <alignment/>
      <protection locked="0"/>
    </xf>
    <xf numFmtId="0" fontId="20" fillId="0" borderId="0" xfId="181" applyFont="1" applyFill="1" applyProtection="1">
      <alignment/>
      <protection/>
    </xf>
    <xf numFmtId="49" fontId="26" fillId="0" borderId="20" xfId="181" applyNumberFormat="1" applyFont="1" applyFill="1" applyBorder="1" applyAlignment="1" applyProtection="1">
      <alignment horizontal="center" wrapText="1"/>
      <protection/>
    </xf>
    <xf numFmtId="49" fontId="26" fillId="0" borderId="0" xfId="181" applyNumberFormat="1" applyFont="1" applyFill="1" applyBorder="1" applyAlignment="1" applyProtection="1">
      <alignment horizontal="center" wrapText="1"/>
      <protection/>
    </xf>
    <xf numFmtId="49" fontId="23" fillId="0" borderId="0" xfId="181" applyNumberFormat="1" applyFont="1" applyFill="1" applyBorder="1" applyAlignment="1" applyProtection="1">
      <alignment horizontal="left" wrapText="1"/>
      <protection/>
    </xf>
    <xf numFmtId="49" fontId="20" fillId="0" borderId="0" xfId="181" applyNumberFormat="1" applyFont="1" applyFill="1" applyBorder="1" applyAlignment="1" applyProtection="1">
      <alignment wrapText="1"/>
      <protection locked="0"/>
    </xf>
    <xf numFmtId="49" fontId="27" fillId="0" borderId="0" xfId="181" applyNumberFormat="1" applyFont="1" applyFill="1" applyBorder="1" applyAlignment="1" applyProtection="1">
      <alignment wrapText="1"/>
      <protection locked="0"/>
    </xf>
    <xf numFmtId="49" fontId="0" fillId="0" borderId="24" xfId="182" applyNumberFormat="1" applyFont="1" applyFill="1" applyBorder="1" applyAlignment="1">
      <alignment vertical="center" wrapText="1"/>
      <protection/>
    </xf>
    <xf numFmtId="49" fontId="28" fillId="0" borderId="0" xfId="181" applyNumberFormat="1" applyFont="1" applyFill="1" applyProtection="1">
      <alignment/>
      <protection locked="0"/>
    </xf>
    <xf numFmtId="49" fontId="20" fillId="0" borderId="0" xfId="181" applyNumberFormat="1" applyFont="1" applyFill="1" applyProtection="1">
      <alignment/>
      <protection/>
    </xf>
    <xf numFmtId="0" fontId="26" fillId="0" borderId="20" xfId="0" applyNumberFormat="1" applyFont="1" applyFill="1" applyBorder="1" applyAlignment="1">
      <alignment horizontal="center" vertical="center"/>
    </xf>
    <xf numFmtId="1" fontId="26" fillId="0" borderId="20" xfId="181" applyNumberFormat="1" applyFont="1" applyBorder="1" applyAlignment="1" applyProtection="1">
      <alignment horizontal="center" vertical="center" wrapText="1"/>
      <protection locked="0"/>
    </xf>
    <xf numFmtId="0" fontId="26" fillId="0" borderId="25" xfId="181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181" applyNumberFormat="1" applyFont="1" applyFill="1" applyBorder="1" applyAlignment="1" applyProtection="1">
      <alignment horizontal="center" vertical="center" wrapText="1"/>
      <protection locked="0"/>
    </xf>
    <xf numFmtId="1" fontId="26" fillId="0" borderId="24" xfId="181" applyNumberFormat="1" applyFont="1" applyFill="1" applyBorder="1" applyAlignment="1" applyProtection="1">
      <alignment horizontal="center" vertical="center" wrapText="1"/>
      <protection locked="0"/>
    </xf>
    <xf numFmtId="1" fontId="26" fillId="0" borderId="26" xfId="181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181" applyNumberFormat="1" applyFont="1" applyFill="1" applyBorder="1" applyAlignment="1" applyProtection="1">
      <alignment horizontal="center"/>
      <protection/>
    </xf>
    <xf numFmtId="3" fontId="26" fillId="0" borderId="20" xfId="181" applyNumberFormat="1" applyFont="1" applyFill="1" applyBorder="1" applyAlignment="1" applyProtection="1">
      <alignment horizontal="center" vertical="center"/>
      <protection locked="0"/>
    </xf>
    <xf numFmtId="0" fontId="26" fillId="0" borderId="27" xfId="181" applyFont="1" applyBorder="1" applyAlignment="1" applyProtection="1">
      <alignment horizontal="center" vertical="center" wrapText="1"/>
      <protection/>
    </xf>
    <xf numFmtId="2" fontId="20" fillId="0" borderId="0" xfId="181" applyNumberFormat="1" applyFont="1" applyBorder="1" applyAlignment="1" applyProtection="1">
      <alignment wrapText="1"/>
      <protection locked="0"/>
    </xf>
    <xf numFmtId="49" fontId="20" fillId="0" borderId="0" xfId="181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181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181" applyNumberFormat="1" applyFont="1" applyFill="1" applyBorder="1" applyProtection="1">
      <alignment/>
      <protection locked="0"/>
    </xf>
    <xf numFmtId="1" fontId="20" fillId="0" borderId="0" xfId="181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191" applyNumberFormat="1" applyAlignment="1" applyProtection="1">
      <alignment/>
      <protection locked="0"/>
    </xf>
    <xf numFmtId="1" fontId="26" fillId="0" borderId="28" xfId="181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181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181" applyFont="1" applyFill="1" applyBorder="1" applyAlignment="1" applyProtection="1">
      <alignment horizontal="center" vertical="center" wrapText="1"/>
      <protection/>
    </xf>
    <xf numFmtId="2" fontId="20" fillId="0" borderId="0" xfId="181" applyNumberFormat="1" applyFont="1" applyFill="1" applyBorder="1" applyAlignment="1" applyProtection="1">
      <alignment wrapText="1"/>
      <protection locked="0"/>
    </xf>
    <xf numFmtId="0" fontId="20" fillId="0" borderId="0" xfId="181" applyFont="1" applyFill="1" applyProtection="1">
      <alignment/>
      <protection locked="0"/>
    </xf>
    <xf numFmtId="0" fontId="0" fillId="0" borderId="0" xfId="0" applyFill="1" applyAlignment="1">
      <alignment horizontal="right"/>
    </xf>
    <xf numFmtId="0" fontId="21" fillId="0" borderId="24" xfId="181" applyFont="1" applyFill="1" applyBorder="1" applyAlignment="1" applyProtection="1">
      <alignment/>
      <protection locked="0"/>
    </xf>
    <xf numFmtId="49" fontId="21" fillId="0" borderId="20" xfId="181" applyNumberFormat="1" applyFont="1" applyFill="1" applyBorder="1" applyAlignment="1" applyProtection="1">
      <alignment horizontal="center" vertical="center"/>
      <protection locked="0"/>
    </xf>
    <xf numFmtId="0" fontId="25" fillId="0" borderId="0" xfId="181" applyFont="1" applyFill="1" applyAlignment="1" applyProtection="1">
      <alignment horizontal="right"/>
      <protection locked="0"/>
    </xf>
    <xf numFmtId="0" fontId="26" fillId="0" borderId="0" xfId="181" applyFont="1" applyFill="1" applyBorder="1" applyAlignment="1" applyProtection="1">
      <alignment horizontal="center" wrapText="1"/>
      <protection/>
    </xf>
    <xf numFmtId="0" fontId="28" fillId="0" borderId="0" xfId="181" applyFont="1" applyFill="1" applyProtection="1">
      <alignment/>
      <protection locked="0"/>
    </xf>
    <xf numFmtId="0" fontId="20" fillId="0" borderId="0" xfId="181" applyFont="1" applyFill="1" applyAlignment="1" applyProtection="1">
      <alignment/>
      <protection locked="0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6" fillId="0" borderId="20" xfId="181" applyFont="1" applyBorder="1" applyAlignment="1" applyProtection="1">
      <alignment horizontal="center" wrapText="1"/>
      <protection locked="0"/>
    </xf>
    <xf numFmtId="49" fontId="26" fillId="0" borderId="20" xfId="181" applyNumberFormat="1" applyFont="1" applyFill="1" applyBorder="1" applyAlignment="1" applyProtection="1">
      <alignment horizontal="center" vertical="center" wrapText="1"/>
      <protection/>
    </xf>
    <xf numFmtId="49" fontId="27" fillId="0" borderId="22" xfId="181" applyNumberFormat="1" applyFont="1" applyBorder="1" applyAlignment="1" applyProtection="1">
      <alignment horizontal="center" wrapText="1"/>
      <protection locked="0"/>
    </xf>
    <xf numFmtId="0" fontId="22" fillId="0" borderId="23" xfId="181" applyFont="1" applyBorder="1" applyAlignment="1" applyProtection="1">
      <alignment horizontal="center"/>
      <protection locked="0"/>
    </xf>
    <xf numFmtId="49" fontId="27" fillId="0" borderId="22" xfId="181" applyNumberFormat="1" applyFont="1" applyBorder="1" applyAlignment="1" applyProtection="1">
      <alignment horizontal="left" vertical="top" wrapText="1"/>
      <protection/>
    </xf>
    <xf numFmtId="49" fontId="26" fillId="0" borderId="31" xfId="181" applyNumberFormat="1" applyFont="1" applyFill="1" applyBorder="1" applyAlignment="1" applyProtection="1">
      <alignment horizontal="center" vertical="center" wrapText="1"/>
      <protection/>
    </xf>
    <xf numFmtId="49" fontId="26" fillId="0" borderId="32" xfId="181" applyNumberFormat="1" applyFont="1" applyFill="1" applyBorder="1" applyAlignment="1" applyProtection="1">
      <alignment horizontal="center" vertical="center" wrapText="1"/>
      <protection/>
    </xf>
    <xf numFmtId="49" fontId="29" fillId="0" borderId="0" xfId="181" applyNumberFormat="1" applyFont="1" applyBorder="1" applyAlignment="1" applyProtection="1">
      <alignment horizontal="left" vertical="top" wrapText="1"/>
      <protection/>
    </xf>
    <xf numFmtId="49" fontId="26" fillId="0" borderId="20" xfId="182" applyNumberFormat="1" applyFont="1" applyFill="1" applyBorder="1" applyAlignment="1">
      <alignment horizontal="center" vertical="center" wrapText="1"/>
      <protection/>
    </xf>
    <xf numFmtId="49" fontId="26" fillId="0" borderId="20" xfId="181" applyNumberFormat="1" applyFont="1" applyBorder="1" applyAlignment="1" applyProtection="1">
      <alignment horizontal="center" vertical="center" wrapText="1"/>
      <protection/>
    </xf>
    <xf numFmtId="0" fontId="20" fillId="0" borderId="0" xfId="181" applyFont="1" applyFill="1" applyAlignment="1" applyProtection="1">
      <alignment horizontal="right"/>
      <protection/>
    </xf>
  </cellXfs>
  <cellStyles count="193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Aprēķināšana" xfId="105"/>
    <cellStyle name="Bad" xfId="106"/>
    <cellStyle name="Bad 2 2" xfId="107"/>
    <cellStyle name="Brīdinājuma teksts" xfId="108"/>
    <cellStyle name="Calculation" xfId="109"/>
    <cellStyle name="Calculation 2 2" xfId="110"/>
    <cellStyle name="Check Cell" xfId="111"/>
    <cellStyle name="Check Cell 2 2" xfId="112"/>
    <cellStyle name="Comma" xfId="113"/>
    <cellStyle name="Comma [0]" xfId="114"/>
    <cellStyle name="Currency" xfId="115"/>
    <cellStyle name="Currency [0]" xfId="116"/>
    <cellStyle name="Currency 2" xfId="117"/>
    <cellStyle name="Currency 2 2" xfId="118"/>
    <cellStyle name="Explanatory Text" xfId="119"/>
    <cellStyle name="Explanatory Text 2 2" xfId="120"/>
    <cellStyle name="Followed Hyperlink" xfId="121"/>
    <cellStyle name="Good" xfId="122"/>
    <cellStyle name="Good 2 2" xfId="123"/>
    <cellStyle name="Heading 1" xfId="124"/>
    <cellStyle name="Heading 1 2 2" xfId="125"/>
    <cellStyle name="Heading 2" xfId="126"/>
    <cellStyle name="Heading 2 2 2" xfId="127"/>
    <cellStyle name="Heading 3" xfId="128"/>
    <cellStyle name="Heading 3 2 2" xfId="129"/>
    <cellStyle name="Heading 4" xfId="130"/>
    <cellStyle name="Heading 4 2 2" xfId="131"/>
    <cellStyle name="Hyperlink" xfId="132"/>
    <cellStyle name="Ievade" xfId="133"/>
    <cellStyle name="Input" xfId="134"/>
    <cellStyle name="Input 2 2" xfId="135"/>
    <cellStyle name="Izcēlums (1. veids)" xfId="136"/>
    <cellStyle name="Izcēlums (2. veids)" xfId="137"/>
    <cellStyle name="Izcēlums (3. veids)" xfId="138"/>
    <cellStyle name="Izcēlums (4. veids)" xfId="139"/>
    <cellStyle name="Izcēlums (5. veids)" xfId="140"/>
    <cellStyle name="Izcēlums (6. veids)" xfId="141"/>
    <cellStyle name="Izvade" xfId="142"/>
    <cellStyle name="Kopsumma" xfId="143"/>
    <cellStyle name="Labs" xfId="144"/>
    <cellStyle name="Linked Cell" xfId="145"/>
    <cellStyle name="Linked Cell 2 2" xfId="146"/>
    <cellStyle name="Neitrāls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0" xfId="167"/>
    <cellStyle name="Normal 20 2" xfId="168"/>
    <cellStyle name="Normal 21" xfId="169"/>
    <cellStyle name="Normal 21 2" xfId="170"/>
    <cellStyle name="Normal 3 2" xfId="171"/>
    <cellStyle name="Normal 4" xfId="172"/>
    <cellStyle name="Normal 4 2" xfId="173"/>
    <cellStyle name="Normal 4_7-4" xfId="174"/>
    <cellStyle name="Normal 5" xfId="175"/>
    <cellStyle name="Normal 5 2" xfId="176"/>
    <cellStyle name="Normal 8" xfId="177"/>
    <cellStyle name="Normal 8 2" xfId="178"/>
    <cellStyle name="Normal 9" xfId="179"/>
    <cellStyle name="Normal 9 2" xfId="180"/>
    <cellStyle name="Normal_Pamatformas" xfId="181"/>
    <cellStyle name="Normal_Veidlapa_2008_oktobris_(5.piel)_(2)" xfId="182"/>
    <cellStyle name="Nosaukums" xfId="183"/>
    <cellStyle name="Note" xfId="184"/>
    <cellStyle name="Note 2 2" xfId="185"/>
    <cellStyle name="Output" xfId="186"/>
    <cellStyle name="Output 2 2" xfId="187"/>
    <cellStyle name="Parastais_FMLikp01_p05_221205_pap_afp_makp" xfId="188"/>
    <cellStyle name="Paskaidrojošs teksts" xfId="189"/>
    <cellStyle name="Pārbaudes šūna" xfId="190"/>
    <cellStyle name="Percent" xfId="191"/>
    <cellStyle name="Piezīme" xfId="192"/>
    <cellStyle name="Saistīta šūna" xfId="193"/>
    <cellStyle name="Slikts" xfId="194"/>
    <cellStyle name="Style 1" xfId="195"/>
    <cellStyle name="Title" xfId="196"/>
    <cellStyle name="Title 2 2" xfId="197"/>
    <cellStyle name="Total" xfId="198"/>
    <cellStyle name="Total 2 2" xfId="199"/>
    <cellStyle name="V?st." xfId="200"/>
    <cellStyle name="Virsraksts 1" xfId="201"/>
    <cellStyle name="Virsraksts 2" xfId="202"/>
    <cellStyle name="Virsraksts 3" xfId="203"/>
    <cellStyle name="Virsraksts 4" xfId="204"/>
    <cellStyle name="Warning Text" xfId="205"/>
    <cellStyle name="Warning Text 2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3.7109375" style="1" customWidth="1"/>
    <col min="2" max="2" width="6.8515625" style="2" customWidth="1"/>
    <col min="3" max="3" width="12.421875" style="2" customWidth="1"/>
    <col min="4" max="4" width="25.00390625" style="2" customWidth="1"/>
    <col min="5" max="5" width="11.28125" style="2" customWidth="1"/>
    <col min="6" max="6" width="11.57421875" style="2" customWidth="1"/>
    <col min="7" max="7" width="15.28125" style="61" customWidth="1"/>
    <col min="8" max="8" width="13.140625" style="2" customWidth="1"/>
    <col min="9" max="9" width="16.28125" style="61" customWidth="1"/>
    <col min="10" max="10" width="12.7109375" style="61" customWidth="1"/>
    <col min="11" max="11" width="11.7109375" style="3" customWidth="1"/>
    <col min="12" max="12" width="10.57421875" style="3" customWidth="1"/>
    <col min="13" max="13" width="10.00390625" style="3" customWidth="1"/>
    <col min="14" max="14" width="9.57421875" style="3" customWidth="1"/>
    <col min="15" max="15" width="10.8515625" style="3" customWidth="1"/>
    <col min="16" max="16" width="10.57421875" style="3" customWidth="1"/>
    <col min="17" max="17" width="10.140625" style="3" customWidth="1"/>
    <col min="18" max="18" width="11.28125" style="89" customWidth="1"/>
    <col min="19" max="19" width="14.28125" style="89" customWidth="1"/>
    <col min="20" max="20" width="9.140625" style="3" customWidth="1"/>
    <col min="21" max="21" width="15.28125" style="3" customWidth="1"/>
    <col min="22" max="23" width="9.140625" style="3" customWidth="1"/>
    <col min="24" max="24" width="9.140625" style="4" customWidth="1"/>
    <col min="25" max="26" width="9.140625" style="3" customWidth="1"/>
    <col min="27" max="27" width="9.140625" style="4" customWidth="1"/>
    <col min="28" max="40" width="9.140625" style="1" customWidth="1"/>
    <col min="41" max="41" width="11.28125" style="1" bestFit="1" customWidth="1"/>
    <col min="42" max="251" width="9.140625" style="1" customWidth="1"/>
  </cols>
  <sheetData>
    <row r="1" ht="15.75">
      <c r="S1" s="90" t="s">
        <v>236</v>
      </c>
    </row>
    <row r="2" ht="15.75">
      <c r="S2" s="90" t="s">
        <v>238</v>
      </c>
    </row>
    <row r="3" ht="15.75">
      <c r="S3" s="90" t="s">
        <v>237</v>
      </c>
    </row>
    <row r="5" spans="1:19" ht="18.75">
      <c r="A5" s="54"/>
      <c r="B5" s="55"/>
      <c r="C5" s="55"/>
      <c r="D5" s="55"/>
      <c r="E5" s="55"/>
      <c r="F5" s="55"/>
      <c r="G5" s="60"/>
      <c r="H5" s="55"/>
      <c r="I5" s="103" t="s">
        <v>212</v>
      </c>
      <c r="J5" s="103"/>
      <c r="K5" s="103"/>
      <c r="L5" s="103"/>
      <c r="M5" s="103"/>
      <c r="N5" s="103"/>
      <c r="O5" s="103"/>
      <c r="P5" s="103"/>
      <c r="Q5" s="55"/>
      <c r="R5" s="91"/>
      <c r="S5" s="92"/>
    </row>
    <row r="6" ht="30.75" customHeight="1">
      <c r="S6" s="93" t="s">
        <v>1</v>
      </c>
    </row>
    <row r="7" spans="1:19" ht="21" customHeight="1">
      <c r="A7" s="101" t="s">
        <v>93</v>
      </c>
      <c r="B7" s="101" t="s">
        <v>2</v>
      </c>
      <c r="C7" s="108" t="s">
        <v>124</v>
      </c>
      <c r="D7" s="109" t="s">
        <v>3</v>
      </c>
      <c r="E7" s="101" t="s">
        <v>4</v>
      </c>
      <c r="F7" s="101" t="s">
        <v>177</v>
      </c>
      <c r="G7" s="105" t="s">
        <v>178</v>
      </c>
      <c r="H7" s="99" t="s">
        <v>179</v>
      </c>
      <c r="I7" s="99" t="s">
        <v>243</v>
      </c>
      <c r="J7" s="97" t="s">
        <v>242</v>
      </c>
      <c r="K7" s="100" t="s">
        <v>206</v>
      </c>
      <c r="L7" s="100"/>
      <c r="M7" s="100"/>
      <c r="N7" s="100"/>
      <c r="O7" s="100"/>
      <c r="P7" s="100"/>
      <c r="Q7" s="100"/>
      <c r="R7" s="100"/>
      <c r="S7" s="100"/>
    </row>
    <row r="8" spans="1:27" s="9" customFormat="1" ht="67.5" customHeight="1">
      <c r="A8" s="101"/>
      <c r="B8" s="101"/>
      <c r="C8" s="108"/>
      <c r="D8" s="109"/>
      <c r="E8" s="101"/>
      <c r="F8" s="101"/>
      <c r="G8" s="106"/>
      <c r="H8" s="99"/>
      <c r="I8" s="99"/>
      <c r="J8" s="98"/>
      <c r="K8" s="5">
        <v>2024</v>
      </c>
      <c r="L8" s="5">
        <v>2025</v>
      </c>
      <c r="M8" s="5">
        <v>2026</v>
      </c>
      <c r="N8" s="5">
        <v>2027</v>
      </c>
      <c r="O8" s="5">
        <v>2028</v>
      </c>
      <c r="P8" s="5">
        <v>2029</v>
      </c>
      <c r="Q8" s="5">
        <v>2030</v>
      </c>
      <c r="R8" s="5" t="s">
        <v>5</v>
      </c>
      <c r="S8" s="6" t="s">
        <v>6</v>
      </c>
      <c r="T8" s="7"/>
      <c r="U8" s="7"/>
      <c r="V8" s="7"/>
      <c r="W8" s="7"/>
      <c r="X8" s="8"/>
      <c r="Y8" s="7"/>
      <c r="Z8" s="7"/>
      <c r="AA8" s="8"/>
    </row>
    <row r="9" spans="1:27" s="13" customFormat="1" ht="12.75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/>
      <c r="G9" s="62"/>
      <c r="H9" s="10"/>
      <c r="I9" s="62"/>
      <c r="J9" s="62"/>
      <c r="K9" s="11">
        <v>1</v>
      </c>
      <c r="L9" s="11">
        <v>2</v>
      </c>
      <c r="M9" s="11">
        <v>3</v>
      </c>
      <c r="N9" s="11">
        <v>4</v>
      </c>
      <c r="O9" s="11">
        <v>5</v>
      </c>
      <c r="P9" s="11">
        <v>6</v>
      </c>
      <c r="Q9" s="11">
        <v>7</v>
      </c>
      <c r="R9" s="11">
        <v>8</v>
      </c>
      <c r="S9" s="11">
        <v>9</v>
      </c>
      <c r="T9" s="12"/>
      <c r="U9" s="12"/>
      <c r="V9" s="12"/>
      <c r="W9" s="12"/>
      <c r="X9" s="12"/>
      <c r="Y9" s="12"/>
      <c r="Z9" s="12"/>
      <c r="AA9" s="12"/>
    </row>
    <row r="10" spans="1:27" s="13" customFormat="1" ht="14.25" customHeight="1">
      <c r="A10" s="14"/>
      <c r="B10" s="14"/>
      <c r="C10" s="14"/>
      <c r="D10" s="14"/>
      <c r="E10" s="14"/>
      <c r="F10" s="14"/>
      <c r="G10" s="63"/>
      <c r="H10" s="14"/>
      <c r="I10" s="63"/>
      <c r="J10" s="63"/>
      <c r="R10" s="94"/>
      <c r="S10" s="94"/>
      <c r="T10" s="12"/>
      <c r="U10" s="12"/>
      <c r="V10" s="12"/>
      <c r="W10" s="12"/>
      <c r="X10" s="12"/>
      <c r="Y10" s="12"/>
      <c r="Z10" s="12"/>
      <c r="AA10" s="12"/>
    </row>
    <row r="11" spans="1:27" s="13" customFormat="1" ht="15.75" customHeight="1">
      <c r="A11" s="14"/>
      <c r="B11" s="104" t="s">
        <v>12</v>
      </c>
      <c r="C11" s="104"/>
      <c r="D11" s="15"/>
      <c r="E11" s="15"/>
      <c r="F11" s="15"/>
      <c r="G11" s="64"/>
      <c r="H11" s="15"/>
      <c r="I11" s="64"/>
      <c r="J11" s="6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3" customFormat="1" ht="38.25">
      <c r="A12" s="16" t="s">
        <v>94</v>
      </c>
      <c r="B12" s="17" t="s">
        <v>13</v>
      </c>
      <c r="C12" s="16" t="s">
        <v>125</v>
      </c>
      <c r="D12" s="17" t="s">
        <v>66</v>
      </c>
      <c r="E12" s="16" t="s">
        <v>67</v>
      </c>
      <c r="F12" s="57">
        <v>71144</v>
      </c>
      <c r="G12" s="58">
        <v>5031</v>
      </c>
      <c r="H12" s="58">
        <f>G12-J12</f>
        <v>1024</v>
      </c>
      <c r="I12" s="58">
        <v>11</v>
      </c>
      <c r="J12" s="58">
        <v>4007</v>
      </c>
      <c r="K12" s="18">
        <f>I12+J12</f>
        <v>4018</v>
      </c>
      <c r="L12" s="18">
        <v>1031</v>
      </c>
      <c r="M12" s="18">
        <v>0</v>
      </c>
      <c r="N12" s="18">
        <v>0</v>
      </c>
      <c r="O12" s="18">
        <v>0</v>
      </c>
      <c r="P12" s="18">
        <v>0</v>
      </c>
      <c r="Q12" s="18"/>
      <c r="R12" s="18">
        <v>0</v>
      </c>
      <c r="S12" s="19">
        <f>SUM(K12:R12)</f>
        <v>5049</v>
      </c>
      <c r="T12" s="12"/>
      <c r="U12" s="12"/>
      <c r="V12" s="12"/>
      <c r="W12" s="12"/>
      <c r="X12" s="12"/>
      <c r="Y12" s="12"/>
      <c r="Z12" s="12"/>
      <c r="AA12" s="12"/>
    </row>
    <row r="13" spans="1:27" s="13" customFormat="1" ht="38.25">
      <c r="A13" s="16" t="s">
        <v>173</v>
      </c>
      <c r="B13" s="17" t="s">
        <v>13</v>
      </c>
      <c r="C13" s="16" t="s">
        <v>126</v>
      </c>
      <c r="D13" s="17" t="s">
        <v>68</v>
      </c>
      <c r="E13" s="16" t="s">
        <v>69</v>
      </c>
      <c r="F13" s="57">
        <v>490266</v>
      </c>
      <c r="G13" s="58">
        <v>15104</v>
      </c>
      <c r="H13" s="58">
        <f>G13-J13</f>
        <v>3021</v>
      </c>
      <c r="I13" s="58">
        <v>32</v>
      </c>
      <c r="J13" s="58">
        <v>12083</v>
      </c>
      <c r="K13" s="18">
        <f aca="true" t="shared" si="0" ref="K13:K54">I13+J13</f>
        <v>12115</v>
      </c>
      <c r="L13" s="18">
        <v>3038</v>
      </c>
      <c r="M13" s="18">
        <v>0</v>
      </c>
      <c r="N13" s="18">
        <v>0</v>
      </c>
      <c r="O13" s="18">
        <v>0</v>
      </c>
      <c r="P13" s="18">
        <v>0</v>
      </c>
      <c r="Q13" s="18"/>
      <c r="R13" s="18">
        <v>0</v>
      </c>
      <c r="S13" s="19">
        <f aca="true" t="shared" si="1" ref="S13:S58">SUM(K13:R13)</f>
        <v>15153</v>
      </c>
      <c r="T13" s="12"/>
      <c r="U13" s="12"/>
      <c r="V13" s="12"/>
      <c r="W13" s="12"/>
      <c r="X13" s="12"/>
      <c r="Y13" s="12"/>
      <c r="Z13" s="12"/>
      <c r="AA13" s="12"/>
    </row>
    <row r="14" spans="1:27" s="13" customFormat="1" ht="89.25">
      <c r="A14" s="16" t="s">
        <v>95</v>
      </c>
      <c r="B14" s="17" t="s">
        <v>13</v>
      </c>
      <c r="C14" s="16" t="s">
        <v>127</v>
      </c>
      <c r="D14" s="17" t="s">
        <v>244</v>
      </c>
      <c r="E14" s="16" t="s">
        <v>128</v>
      </c>
      <c r="F14" s="57">
        <v>45295</v>
      </c>
      <c r="G14" s="58">
        <v>37360</v>
      </c>
      <c r="H14" s="58">
        <f>G14-J14</f>
        <v>35492</v>
      </c>
      <c r="I14" s="58">
        <v>1735</v>
      </c>
      <c r="J14" s="58">
        <v>1868</v>
      </c>
      <c r="K14" s="18">
        <f t="shared" si="0"/>
        <v>3603</v>
      </c>
      <c r="L14" s="18">
        <v>3501</v>
      </c>
      <c r="M14" s="18">
        <v>3391</v>
      </c>
      <c r="N14" s="18">
        <v>3306</v>
      </c>
      <c r="O14" s="18">
        <v>3224</v>
      </c>
      <c r="P14" s="18">
        <v>3135</v>
      </c>
      <c r="Q14" s="18">
        <v>3050</v>
      </c>
      <c r="R14" s="18">
        <v>31888</v>
      </c>
      <c r="S14" s="19">
        <f t="shared" si="1"/>
        <v>55098</v>
      </c>
      <c r="T14" s="12"/>
      <c r="U14" s="12"/>
      <c r="V14" s="12"/>
      <c r="W14" s="12"/>
      <c r="X14" s="12"/>
      <c r="Y14" s="12"/>
      <c r="Z14" s="12"/>
      <c r="AA14" s="12"/>
    </row>
    <row r="15" spans="1:27" s="13" customFormat="1" ht="38.25">
      <c r="A15" s="16" t="s">
        <v>174</v>
      </c>
      <c r="B15" s="17" t="s">
        <v>13</v>
      </c>
      <c r="C15" s="16" t="s">
        <v>228</v>
      </c>
      <c r="D15" s="17" t="s">
        <v>229</v>
      </c>
      <c r="E15" s="16" t="s">
        <v>230</v>
      </c>
      <c r="F15" s="81">
        <v>55160</v>
      </c>
      <c r="G15" s="58">
        <v>7881</v>
      </c>
      <c r="H15" s="58">
        <v>0</v>
      </c>
      <c r="I15" s="58">
        <v>201</v>
      </c>
      <c r="J15" s="58">
        <v>7881</v>
      </c>
      <c r="K15" s="18">
        <f t="shared" si="0"/>
        <v>8082</v>
      </c>
      <c r="L15" s="18"/>
      <c r="M15" s="18"/>
      <c r="N15" s="18"/>
      <c r="O15" s="18"/>
      <c r="P15" s="18"/>
      <c r="Q15" s="18"/>
      <c r="R15" s="18"/>
      <c r="S15" s="19">
        <f t="shared" si="1"/>
        <v>8082</v>
      </c>
      <c r="T15" s="12"/>
      <c r="U15" s="12"/>
      <c r="V15" s="12"/>
      <c r="W15" s="12"/>
      <c r="X15" s="12"/>
      <c r="Y15" s="12"/>
      <c r="Z15" s="12"/>
      <c r="AA15" s="12"/>
    </row>
    <row r="16" spans="1:27" s="13" customFormat="1" ht="76.5">
      <c r="A16" s="16" t="s">
        <v>96</v>
      </c>
      <c r="B16" s="17" t="s">
        <v>13</v>
      </c>
      <c r="C16" s="16" t="s">
        <v>129</v>
      </c>
      <c r="D16" s="17" t="s">
        <v>245</v>
      </c>
      <c r="E16" s="16" t="s">
        <v>24</v>
      </c>
      <c r="F16" s="57">
        <v>773760</v>
      </c>
      <c r="G16" s="58">
        <v>612989</v>
      </c>
      <c r="H16" s="58">
        <f aca="true" t="shared" si="2" ref="H16:H58">G16-J16</f>
        <v>572793</v>
      </c>
      <c r="I16" s="58">
        <v>23441</v>
      </c>
      <c r="J16" s="58">
        <v>40196</v>
      </c>
      <c r="K16" s="18">
        <f t="shared" si="0"/>
        <v>63637</v>
      </c>
      <c r="L16" s="18">
        <v>62633</v>
      </c>
      <c r="M16" s="18">
        <v>61044</v>
      </c>
      <c r="N16" s="18">
        <v>59451</v>
      </c>
      <c r="O16" s="18">
        <v>57904</v>
      </c>
      <c r="P16" s="18">
        <v>56263</v>
      </c>
      <c r="Q16" s="18">
        <v>54671</v>
      </c>
      <c r="R16" s="18">
        <v>390385</v>
      </c>
      <c r="S16" s="19">
        <f t="shared" si="1"/>
        <v>805988</v>
      </c>
      <c r="T16" s="12"/>
      <c r="U16" s="12"/>
      <c r="V16" s="12"/>
      <c r="W16" s="12"/>
      <c r="X16" s="12"/>
      <c r="Y16" s="12"/>
      <c r="Z16" s="12"/>
      <c r="AA16" s="12"/>
    </row>
    <row r="17" spans="1:27" s="13" customFormat="1" ht="89.25">
      <c r="A17" s="16" t="s">
        <v>97</v>
      </c>
      <c r="B17" s="17" t="s">
        <v>13</v>
      </c>
      <c r="C17" s="16" t="s">
        <v>130</v>
      </c>
      <c r="D17" s="17" t="s">
        <v>23</v>
      </c>
      <c r="E17" s="16" t="s">
        <v>24</v>
      </c>
      <c r="F17" s="70">
        <v>139964</v>
      </c>
      <c r="G17" s="58">
        <v>4776</v>
      </c>
      <c r="H17" s="58">
        <f t="shared" si="2"/>
        <v>3184</v>
      </c>
      <c r="I17" s="58">
        <v>172</v>
      </c>
      <c r="J17" s="58">
        <v>1592</v>
      </c>
      <c r="K17" s="18">
        <f t="shared" si="0"/>
        <v>1764</v>
      </c>
      <c r="L17" s="18">
        <v>1709</v>
      </c>
      <c r="M17" s="18">
        <v>1645</v>
      </c>
      <c r="N17" s="18">
        <v>4</v>
      </c>
      <c r="O17" s="18">
        <v>0</v>
      </c>
      <c r="P17" s="18">
        <v>0</v>
      </c>
      <c r="Q17" s="18">
        <v>0</v>
      </c>
      <c r="R17" s="18">
        <v>0</v>
      </c>
      <c r="S17" s="19">
        <f t="shared" si="1"/>
        <v>5122</v>
      </c>
      <c r="T17" s="12"/>
      <c r="U17" s="12"/>
      <c r="V17" s="12"/>
      <c r="W17" s="12"/>
      <c r="X17" s="12"/>
      <c r="Y17" s="12"/>
      <c r="Z17" s="12"/>
      <c r="AA17" s="12"/>
    </row>
    <row r="18" spans="1:27" s="13" customFormat="1" ht="63.75">
      <c r="A18" s="16" t="s">
        <v>98</v>
      </c>
      <c r="B18" s="17" t="s">
        <v>13</v>
      </c>
      <c r="C18" s="16" t="s">
        <v>131</v>
      </c>
      <c r="D18" s="17" t="s">
        <v>132</v>
      </c>
      <c r="E18" s="16" t="s">
        <v>60</v>
      </c>
      <c r="F18" s="70">
        <v>142493</v>
      </c>
      <c r="G18" s="58">
        <v>53342</v>
      </c>
      <c r="H18" s="58">
        <f t="shared" si="2"/>
        <v>37054</v>
      </c>
      <c r="I18" s="58">
        <v>2264</v>
      </c>
      <c r="J18" s="58">
        <v>16288</v>
      </c>
      <c r="K18" s="18">
        <f t="shared" si="0"/>
        <v>18552</v>
      </c>
      <c r="L18" s="18">
        <v>17655</v>
      </c>
      <c r="M18" s="18">
        <v>17012</v>
      </c>
      <c r="N18" s="18">
        <v>4602</v>
      </c>
      <c r="O18" s="18">
        <v>0</v>
      </c>
      <c r="P18" s="18">
        <v>0</v>
      </c>
      <c r="Q18" s="18">
        <v>0</v>
      </c>
      <c r="R18" s="18"/>
      <c r="S18" s="19">
        <f t="shared" si="1"/>
        <v>57821</v>
      </c>
      <c r="T18" s="12"/>
      <c r="U18" s="12"/>
      <c r="V18" s="12"/>
      <c r="W18" s="12"/>
      <c r="X18" s="12"/>
      <c r="Y18" s="12"/>
      <c r="Z18" s="12"/>
      <c r="AA18" s="12"/>
    </row>
    <row r="19" spans="1:27" s="13" customFormat="1" ht="89.25">
      <c r="A19" s="16" t="s">
        <v>99</v>
      </c>
      <c r="B19" s="17" t="s">
        <v>13</v>
      </c>
      <c r="C19" s="16" t="s">
        <v>133</v>
      </c>
      <c r="D19" s="17" t="s">
        <v>134</v>
      </c>
      <c r="E19" s="16" t="s">
        <v>14</v>
      </c>
      <c r="F19" s="70">
        <v>64571</v>
      </c>
      <c r="G19" s="58">
        <v>10189</v>
      </c>
      <c r="H19" s="58">
        <f t="shared" si="2"/>
        <v>8417</v>
      </c>
      <c r="I19" s="58">
        <v>441</v>
      </c>
      <c r="J19" s="58">
        <v>1772</v>
      </c>
      <c r="K19" s="18">
        <f t="shared" si="0"/>
        <v>2213</v>
      </c>
      <c r="L19" s="18">
        <v>2096</v>
      </c>
      <c r="M19" s="18">
        <v>2025</v>
      </c>
      <c r="N19" s="18">
        <v>1955</v>
      </c>
      <c r="O19" s="18">
        <v>1884</v>
      </c>
      <c r="P19" s="18">
        <v>1371</v>
      </c>
      <c r="Q19" s="18"/>
      <c r="R19" s="18"/>
      <c r="S19" s="19">
        <f t="shared" si="1"/>
        <v>11544</v>
      </c>
      <c r="T19" s="12"/>
      <c r="U19" s="12"/>
      <c r="V19" s="12"/>
      <c r="W19" s="12"/>
      <c r="X19" s="12"/>
      <c r="Y19" s="12"/>
      <c r="Z19" s="12"/>
      <c r="AA19" s="12"/>
    </row>
    <row r="20" spans="1:27" s="13" customFormat="1" ht="38.25">
      <c r="A20" s="16" t="s">
        <v>100</v>
      </c>
      <c r="B20" s="17" t="s">
        <v>13</v>
      </c>
      <c r="C20" s="16" t="s">
        <v>140</v>
      </c>
      <c r="D20" s="17" t="s">
        <v>15</v>
      </c>
      <c r="E20" s="16" t="s">
        <v>16</v>
      </c>
      <c r="F20" s="57">
        <v>101013</v>
      </c>
      <c r="G20" s="58">
        <v>16380</v>
      </c>
      <c r="H20" s="58">
        <f t="shared" si="2"/>
        <v>15372</v>
      </c>
      <c r="I20" s="58">
        <v>744</v>
      </c>
      <c r="J20" s="58">
        <v>1008</v>
      </c>
      <c r="K20" s="18">
        <f t="shared" si="0"/>
        <v>1752</v>
      </c>
      <c r="L20" s="18">
        <v>1714</v>
      </c>
      <c r="M20" s="18">
        <v>1667</v>
      </c>
      <c r="N20" s="18">
        <v>1620</v>
      </c>
      <c r="O20" s="18">
        <v>1575</v>
      </c>
      <c r="P20" s="18">
        <v>1527</v>
      </c>
      <c r="Q20" s="18">
        <v>1480</v>
      </c>
      <c r="R20" s="18">
        <v>11478</v>
      </c>
      <c r="S20" s="19">
        <f t="shared" si="1"/>
        <v>22813</v>
      </c>
      <c r="T20" s="12"/>
      <c r="U20" s="12"/>
      <c r="V20" s="12"/>
      <c r="W20" s="12"/>
      <c r="X20" s="12"/>
      <c r="Y20" s="12"/>
      <c r="Z20" s="12"/>
      <c r="AA20" s="12"/>
    </row>
    <row r="21" spans="1:27" s="13" customFormat="1" ht="38.25">
      <c r="A21" s="16" t="s">
        <v>101</v>
      </c>
      <c r="B21" s="17" t="s">
        <v>13</v>
      </c>
      <c r="C21" s="16" t="s">
        <v>141</v>
      </c>
      <c r="D21" s="17" t="s">
        <v>18</v>
      </c>
      <c r="E21" s="16" t="s">
        <v>16</v>
      </c>
      <c r="F21" s="70">
        <v>43108</v>
      </c>
      <c r="G21" s="58">
        <v>4000</v>
      </c>
      <c r="H21" s="58">
        <f t="shared" si="2"/>
        <v>3360</v>
      </c>
      <c r="I21" s="58">
        <v>165</v>
      </c>
      <c r="J21" s="58">
        <v>640</v>
      </c>
      <c r="K21" s="18">
        <f t="shared" si="0"/>
        <v>805</v>
      </c>
      <c r="L21" s="18">
        <v>781</v>
      </c>
      <c r="M21" s="18">
        <v>753</v>
      </c>
      <c r="N21" s="18">
        <v>725</v>
      </c>
      <c r="O21" s="18">
        <v>698</v>
      </c>
      <c r="P21" s="18">
        <v>670</v>
      </c>
      <c r="Q21" s="18">
        <v>165</v>
      </c>
      <c r="R21" s="18">
        <v>0</v>
      </c>
      <c r="S21" s="19">
        <f t="shared" si="1"/>
        <v>4597</v>
      </c>
      <c r="T21" s="12"/>
      <c r="U21" s="12"/>
      <c r="V21" s="12"/>
      <c r="W21" s="12"/>
      <c r="X21" s="12"/>
      <c r="Y21" s="12"/>
      <c r="Z21" s="12"/>
      <c r="AA21" s="12"/>
    </row>
    <row r="22" spans="1:27" s="13" customFormat="1" ht="38.25">
      <c r="A22" s="16" t="s">
        <v>102</v>
      </c>
      <c r="B22" s="17" t="s">
        <v>13</v>
      </c>
      <c r="C22" s="16" t="s">
        <v>142</v>
      </c>
      <c r="D22" s="17" t="s">
        <v>17</v>
      </c>
      <c r="E22" s="16" t="s">
        <v>16</v>
      </c>
      <c r="F22" s="57">
        <v>155864</v>
      </c>
      <c r="G22" s="58">
        <v>19305</v>
      </c>
      <c r="H22" s="58">
        <f t="shared" si="2"/>
        <v>18117</v>
      </c>
      <c r="I22" s="58">
        <v>876</v>
      </c>
      <c r="J22" s="58">
        <v>1188</v>
      </c>
      <c r="K22" s="18">
        <f t="shared" si="0"/>
        <v>2064</v>
      </c>
      <c r="L22" s="18">
        <v>2020</v>
      </c>
      <c r="M22" s="18">
        <v>1965</v>
      </c>
      <c r="N22" s="18">
        <v>1910</v>
      </c>
      <c r="O22" s="18">
        <v>1857</v>
      </c>
      <c r="P22" s="18">
        <v>1800</v>
      </c>
      <c r="Q22" s="18">
        <v>1744</v>
      </c>
      <c r="R22" s="18">
        <v>13528</v>
      </c>
      <c r="S22" s="19">
        <f t="shared" si="1"/>
        <v>26888</v>
      </c>
      <c r="T22" s="12"/>
      <c r="U22" s="12"/>
      <c r="V22" s="12"/>
      <c r="W22" s="12"/>
      <c r="X22" s="12"/>
      <c r="Y22" s="12"/>
      <c r="Z22" s="12"/>
      <c r="AA22" s="12"/>
    </row>
    <row r="23" spans="1:27" s="13" customFormat="1" ht="38.25">
      <c r="A23" s="16" t="s">
        <v>175</v>
      </c>
      <c r="B23" s="17" t="s">
        <v>13</v>
      </c>
      <c r="C23" s="16" t="s">
        <v>143</v>
      </c>
      <c r="D23" s="17" t="s">
        <v>20</v>
      </c>
      <c r="E23" s="16" t="s">
        <v>16</v>
      </c>
      <c r="F23" s="57">
        <v>89199</v>
      </c>
      <c r="G23" s="58">
        <v>10790</v>
      </c>
      <c r="H23" s="58">
        <f t="shared" si="2"/>
        <v>10126</v>
      </c>
      <c r="I23" s="58">
        <v>490</v>
      </c>
      <c r="J23" s="58">
        <v>664</v>
      </c>
      <c r="K23" s="18">
        <f t="shared" si="0"/>
        <v>1154</v>
      </c>
      <c r="L23" s="18">
        <v>1129</v>
      </c>
      <c r="M23" s="18">
        <v>1098</v>
      </c>
      <c r="N23" s="18">
        <v>1068</v>
      </c>
      <c r="O23" s="18">
        <v>1038</v>
      </c>
      <c r="P23" s="18">
        <v>1006</v>
      </c>
      <c r="Q23" s="18">
        <v>975</v>
      </c>
      <c r="R23" s="18">
        <v>7561</v>
      </c>
      <c r="S23" s="19">
        <f t="shared" si="1"/>
        <v>15029</v>
      </c>
      <c r="T23" s="12"/>
      <c r="U23" s="12"/>
      <c r="V23" s="12"/>
      <c r="W23" s="12"/>
      <c r="X23" s="12"/>
      <c r="Y23" s="12"/>
      <c r="Z23" s="12"/>
      <c r="AA23" s="12"/>
    </row>
    <row r="24" spans="1:27" s="13" customFormat="1" ht="38.25">
      <c r="A24" s="16" t="s">
        <v>103</v>
      </c>
      <c r="B24" s="17" t="s">
        <v>13</v>
      </c>
      <c r="C24" s="16" t="s">
        <v>144</v>
      </c>
      <c r="D24" s="17" t="s">
        <v>19</v>
      </c>
      <c r="E24" s="16" t="s">
        <v>16</v>
      </c>
      <c r="F24" s="70">
        <v>66492</v>
      </c>
      <c r="G24" s="58">
        <v>6600</v>
      </c>
      <c r="H24" s="58">
        <f t="shared" si="2"/>
        <v>5544</v>
      </c>
      <c r="I24" s="58">
        <v>272</v>
      </c>
      <c r="J24" s="58">
        <v>1056</v>
      </c>
      <c r="K24" s="18">
        <f t="shared" si="0"/>
        <v>1328</v>
      </c>
      <c r="L24" s="18">
        <v>1288</v>
      </c>
      <c r="M24" s="18">
        <v>1243</v>
      </c>
      <c r="N24" s="18">
        <v>1197</v>
      </c>
      <c r="O24" s="18">
        <v>1152</v>
      </c>
      <c r="P24" s="18">
        <v>1106</v>
      </c>
      <c r="Q24" s="18">
        <v>272</v>
      </c>
      <c r="R24" s="18">
        <v>0</v>
      </c>
      <c r="S24" s="19">
        <f t="shared" si="1"/>
        <v>7586</v>
      </c>
      <c r="T24" s="12"/>
      <c r="U24" s="12"/>
      <c r="V24" s="12"/>
      <c r="W24" s="12"/>
      <c r="X24" s="12"/>
      <c r="Y24" s="12"/>
      <c r="Z24" s="12"/>
      <c r="AA24" s="12"/>
    </row>
    <row r="25" spans="1:27" s="13" customFormat="1" ht="76.5">
      <c r="A25" s="16" t="s">
        <v>104</v>
      </c>
      <c r="B25" s="17" t="s">
        <v>13</v>
      </c>
      <c r="C25" s="16" t="s">
        <v>145</v>
      </c>
      <c r="D25" s="17" t="s">
        <v>146</v>
      </c>
      <c r="E25" s="16" t="s">
        <v>28</v>
      </c>
      <c r="F25" s="57">
        <v>579418</v>
      </c>
      <c r="G25" s="58">
        <v>336815</v>
      </c>
      <c r="H25" s="58">
        <f t="shared" si="2"/>
        <v>316303</v>
      </c>
      <c r="I25" s="58">
        <v>19997</v>
      </c>
      <c r="J25" s="58">
        <v>20512</v>
      </c>
      <c r="K25" s="18">
        <f t="shared" si="0"/>
        <v>40509</v>
      </c>
      <c r="L25" s="18">
        <v>39220</v>
      </c>
      <c r="M25" s="18">
        <v>37997</v>
      </c>
      <c r="N25" s="18">
        <v>36771</v>
      </c>
      <c r="O25" s="18">
        <v>35583</v>
      </c>
      <c r="P25" s="18">
        <v>34316</v>
      </c>
      <c r="Q25" s="18">
        <v>33091</v>
      </c>
      <c r="R25" s="18">
        <v>251710</v>
      </c>
      <c r="S25" s="19">
        <f t="shared" si="1"/>
        <v>509197</v>
      </c>
      <c r="T25" s="12"/>
      <c r="U25" s="12"/>
      <c r="V25" s="12"/>
      <c r="W25" s="12"/>
      <c r="X25" s="12"/>
      <c r="Y25" s="12"/>
      <c r="Z25" s="12"/>
      <c r="AA25" s="12"/>
    </row>
    <row r="26" spans="1:27" s="13" customFormat="1" ht="51">
      <c r="A26" s="16" t="s">
        <v>105</v>
      </c>
      <c r="B26" s="17" t="s">
        <v>13</v>
      </c>
      <c r="C26" s="16" t="s">
        <v>136</v>
      </c>
      <c r="D26" s="17" t="s">
        <v>27</v>
      </c>
      <c r="E26" s="16" t="s">
        <v>22</v>
      </c>
      <c r="F26" s="57">
        <v>50000</v>
      </c>
      <c r="G26" s="58">
        <v>19700</v>
      </c>
      <c r="H26" s="58">
        <f t="shared" si="2"/>
        <v>16548</v>
      </c>
      <c r="I26" s="58">
        <v>789</v>
      </c>
      <c r="J26" s="58">
        <v>3152</v>
      </c>
      <c r="K26" s="18">
        <f t="shared" si="0"/>
        <v>3941</v>
      </c>
      <c r="L26" s="18">
        <v>3834</v>
      </c>
      <c r="M26" s="18">
        <v>3700</v>
      </c>
      <c r="N26" s="18">
        <v>3566</v>
      </c>
      <c r="O26" s="18">
        <v>3433</v>
      </c>
      <c r="P26" s="18">
        <v>3298</v>
      </c>
      <c r="Q26" s="18">
        <v>806</v>
      </c>
      <c r="R26" s="18">
        <v>0</v>
      </c>
      <c r="S26" s="19">
        <f t="shared" si="1"/>
        <v>22578</v>
      </c>
      <c r="T26" s="12"/>
      <c r="U26" s="12"/>
      <c r="V26" s="12"/>
      <c r="W26" s="12"/>
      <c r="X26" s="12"/>
      <c r="Y26" s="12"/>
      <c r="Z26" s="12"/>
      <c r="AA26" s="12"/>
    </row>
    <row r="27" spans="1:27" s="13" customFormat="1" ht="51">
      <c r="A27" s="16" t="s">
        <v>106</v>
      </c>
      <c r="B27" s="17" t="s">
        <v>13</v>
      </c>
      <c r="C27" s="16" t="s">
        <v>135</v>
      </c>
      <c r="D27" s="17" t="s">
        <v>21</v>
      </c>
      <c r="E27" s="16" t="s">
        <v>22</v>
      </c>
      <c r="F27" s="57">
        <v>50000</v>
      </c>
      <c r="G27" s="58">
        <v>37900</v>
      </c>
      <c r="H27" s="58">
        <f t="shared" si="2"/>
        <v>31836</v>
      </c>
      <c r="I27" s="58">
        <v>1518</v>
      </c>
      <c r="J27" s="58">
        <v>6064</v>
      </c>
      <c r="K27" s="18">
        <f t="shared" si="0"/>
        <v>7582</v>
      </c>
      <c r="L27" s="18">
        <v>7375</v>
      </c>
      <c r="M27" s="18">
        <v>7118</v>
      </c>
      <c r="N27" s="18">
        <v>6861</v>
      </c>
      <c r="O27" s="18">
        <v>6604</v>
      </c>
      <c r="P27" s="18">
        <v>6345</v>
      </c>
      <c r="Q27" s="18">
        <v>1550</v>
      </c>
      <c r="R27" s="18">
        <v>0</v>
      </c>
      <c r="S27" s="19">
        <f t="shared" si="1"/>
        <v>43435</v>
      </c>
      <c r="T27" s="12"/>
      <c r="U27" s="12"/>
      <c r="V27" s="12"/>
      <c r="W27" s="12"/>
      <c r="X27" s="12"/>
      <c r="Y27" s="12"/>
      <c r="Z27" s="12"/>
      <c r="AA27" s="12"/>
    </row>
    <row r="28" spans="1:27" s="13" customFormat="1" ht="63.75">
      <c r="A28" s="16" t="s">
        <v>107</v>
      </c>
      <c r="B28" s="17" t="s">
        <v>13</v>
      </c>
      <c r="C28" s="16" t="s">
        <v>147</v>
      </c>
      <c r="D28" s="17" t="s">
        <v>26</v>
      </c>
      <c r="E28" s="16" t="s">
        <v>25</v>
      </c>
      <c r="F28" s="57">
        <v>33200</v>
      </c>
      <c r="G28" s="58">
        <v>2004</v>
      </c>
      <c r="H28" s="58">
        <f t="shared" si="2"/>
        <v>668</v>
      </c>
      <c r="I28" s="58">
        <v>10</v>
      </c>
      <c r="J28" s="58">
        <v>1336</v>
      </c>
      <c r="K28" s="18">
        <f t="shared" si="0"/>
        <v>1346</v>
      </c>
      <c r="L28" s="18">
        <v>670</v>
      </c>
      <c r="M28" s="18">
        <v>0</v>
      </c>
      <c r="N28" s="18">
        <v>0</v>
      </c>
      <c r="O28" s="18">
        <v>0</v>
      </c>
      <c r="P28" s="18">
        <v>0</v>
      </c>
      <c r="Q28" s="18"/>
      <c r="R28" s="18">
        <v>0</v>
      </c>
      <c r="S28" s="19">
        <f t="shared" si="1"/>
        <v>2016</v>
      </c>
      <c r="T28" s="12"/>
      <c r="U28" s="12"/>
      <c r="V28" s="12"/>
      <c r="W28" s="12"/>
      <c r="X28" s="12"/>
      <c r="Y28" s="12"/>
      <c r="Z28" s="12"/>
      <c r="AA28" s="12"/>
    </row>
    <row r="29" spans="1:27" s="13" customFormat="1" ht="51">
      <c r="A29" s="16" t="s">
        <v>108</v>
      </c>
      <c r="B29" s="17" t="s">
        <v>13</v>
      </c>
      <c r="C29" s="16" t="s">
        <v>138</v>
      </c>
      <c r="D29" s="17" t="s">
        <v>137</v>
      </c>
      <c r="E29" s="16" t="s">
        <v>41</v>
      </c>
      <c r="F29" s="57">
        <v>587122</v>
      </c>
      <c r="G29" s="58">
        <v>65875</v>
      </c>
      <c r="H29" s="58">
        <f t="shared" si="2"/>
        <v>62775</v>
      </c>
      <c r="I29" s="58">
        <v>3198</v>
      </c>
      <c r="J29" s="58">
        <v>3100</v>
      </c>
      <c r="K29" s="18">
        <f t="shared" si="0"/>
        <v>6298</v>
      </c>
      <c r="L29" s="18">
        <v>6145</v>
      </c>
      <c r="M29" s="18">
        <v>5994</v>
      </c>
      <c r="N29" s="18">
        <v>5842</v>
      </c>
      <c r="O29" s="18">
        <v>5697</v>
      </c>
      <c r="P29" s="18">
        <v>5539</v>
      </c>
      <c r="Q29" s="18">
        <v>5387</v>
      </c>
      <c r="R29" s="18">
        <v>60318</v>
      </c>
      <c r="S29" s="19">
        <f t="shared" si="1"/>
        <v>101220</v>
      </c>
      <c r="T29" s="12"/>
      <c r="U29" s="12"/>
      <c r="V29" s="12"/>
      <c r="W29" s="12"/>
      <c r="X29" s="12"/>
      <c r="Y29" s="12"/>
      <c r="Z29" s="12"/>
      <c r="AA29" s="12"/>
    </row>
    <row r="30" spans="1:27" s="13" customFormat="1" ht="76.5">
      <c r="A30" s="16" t="s">
        <v>109</v>
      </c>
      <c r="B30" s="17" t="s">
        <v>13</v>
      </c>
      <c r="C30" s="16" t="s">
        <v>139</v>
      </c>
      <c r="D30" s="17" t="s">
        <v>30</v>
      </c>
      <c r="E30" s="16" t="s">
        <v>31</v>
      </c>
      <c r="F30" s="57">
        <v>2576602</v>
      </c>
      <c r="G30" s="58">
        <v>2460835</v>
      </c>
      <c r="H30" s="58">
        <f t="shared" si="2"/>
        <v>2345031</v>
      </c>
      <c r="I30" s="58">
        <v>119009</v>
      </c>
      <c r="J30" s="58">
        <v>115804</v>
      </c>
      <c r="K30" s="18">
        <f t="shared" si="0"/>
        <v>234813</v>
      </c>
      <c r="L30" s="18">
        <v>227637</v>
      </c>
      <c r="M30" s="18">
        <v>222083</v>
      </c>
      <c r="N30" s="18">
        <v>216514</v>
      </c>
      <c r="O30" s="18">
        <v>211196</v>
      </c>
      <c r="P30" s="18">
        <v>205368</v>
      </c>
      <c r="Q30" s="18">
        <v>199803</v>
      </c>
      <c r="R30" s="18">
        <v>2243225</v>
      </c>
      <c r="S30" s="19">
        <f t="shared" si="1"/>
        <v>3760639</v>
      </c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02">
      <c r="A31" s="16" t="s">
        <v>110</v>
      </c>
      <c r="B31" s="17" t="s">
        <v>13</v>
      </c>
      <c r="C31" s="16" t="s">
        <v>148</v>
      </c>
      <c r="D31" s="17" t="s">
        <v>63</v>
      </c>
      <c r="E31" s="16" t="s">
        <v>64</v>
      </c>
      <c r="F31" s="57">
        <v>134433</v>
      </c>
      <c r="G31" s="58">
        <v>98928</v>
      </c>
      <c r="H31" s="58">
        <f t="shared" si="2"/>
        <v>84272</v>
      </c>
      <c r="I31" s="58">
        <v>4444</v>
      </c>
      <c r="J31" s="58">
        <v>14656</v>
      </c>
      <c r="K31" s="18">
        <f t="shared" si="0"/>
        <v>19100</v>
      </c>
      <c r="L31" s="18">
        <v>18115</v>
      </c>
      <c r="M31" s="18">
        <v>17531</v>
      </c>
      <c r="N31" s="18">
        <v>16905</v>
      </c>
      <c r="O31" s="18">
        <v>16283</v>
      </c>
      <c r="P31" s="18">
        <v>15652</v>
      </c>
      <c r="Q31" s="18">
        <v>11350</v>
      </c>
      <c r="R31" s="18">
        <v>0</v>
      </c>
      <c r="S31" s="19">
        <f t="shared" si="1"/>
        <v>114936</v>
      </c>
      <c r="T31" s="12"/>
      <c r="U31" s="12"/>
      <c r="V31" s="12"/>
      <c r="W31" s="12"/>
      <c r="X31" s="12"/>
      <c r="Y31" s="12"/>
      <c r="Z31" s="12"/>
      <c r="AA31" s="12"/>
    </row>
    <row r="32" spans="1:27" s="13" customFormat="1" ht="51">
      <c r="A32" s="16" t="s">
        <v>111</v>
      </c>
      <c r="B32" s="17" t="s">
        <v>13</v>
      </c>
      <c r="C32" s="16" t="s">
        <v>149</v>
      </c>
      <c r="D32" s="17" t="s">
        <v>150</v>
      </c>
      <c r="E32" s="16" t="s">
        <v>56</v>
      </c>
      <c r="F32" s="57">
        <v>421634</v>
      </c>
      <c r="G32" s="58">
        <v>274455</v>
      </c>
      <c r="H32" s="58">
        <f t="shared" si="2"/>
        <v>264195</v>
      </c>
      <c r="I32" s="58">
        <v>13036</v>
      </c>
      <c r="J32" s="58">
        <v>10260</v>
      </c>
      <c r="K32" s="18">
        <f t="shared" si="0"/>
        <v>23296</v>
      </c>
      <c r="L32" s="18">
        <v>21690</v>
      </c>
      <c r="M32" s="18">
        <v>21244</v>
      </c>
      <c r="N32" s="18">
        <v>20797</v>
      </c>
      <c r="O32" s="18">
        <v>20377</v>
      </c>
      <c r="P32" s="18">
        <v>19903</v>
      </c>
      <c r="Q32" s="18">
        <v>19456</v>
      </c>
      <c r="R32" s="18">
        <v>284900</v>
      </c>
      <c r="S32" s="19">
        <f t="shared" si="1"/>
        <v>431663</v>
      </c>
      <c r="T32" s="12"/>
      <c r="U32" s="12"/>
      <c r="V32" s="12"/>
      <c r="W32" s="12"/>
      <c r="X32" s="12"/>
      <c r="Y32" s="12"/>
      <c r="Z32" s="12"/>
      <c r="AA32" s="12"/>
    </row>
    <row r="33" spans="1:27" s="13" customFormat="1" ht="51">
      <c r="A33" s="16" t="s">
        <v>112</v>
      </c>
      <c r="B33" s="17" t="s">
        <v>13</v>
      </c>
      <c r="C33" s="16" t="s">
        <v>151</v>
      </c>
      <c r="D33" s="17" t="s">
        <v>54</v>
      </c>
      <c r="E33" s="16" t="s">
        <v>55</v>
      </c>
      <c r="F33" s="57">
        <v>149659</v>
      </c>
      <c r="G33" s="58">
        <v>143059</v>
      </c>
      <c r="H33" s="58">
        <f t="shared" si="2"/>
        <v>137711</v>
      </c>
      <c r="I33" s="58">
        <v>7259</v>
      </c>
      <c r="J33" s="58">
        <v>5348</v>
      </c>
      <c r="K33" s="18">
        <f t="shared" si="0"/>
        <v>12607</v>
      </c>
      <c r="L33" s="18">
        <v>11749</v>
      </c>
      <c r="M33" s="18">
        <v>11474</v>
      </c>
      <c r="N33" s="18">
        <v>11224</v>
      </c>
      <c r="O33" s="18">
        <v>10990</v>
      </c>
      <c r="P33" s="18">
        <v>10726</v>
      </c>
      <c r="Q33" s="18">
        <v>10477</v>
      </c>
      <c r="R33" s="18">
        <v>151780</v>
      </c>
      <c r="S33" s="19">
        <f t="shared" si="1"/>
        <v>231027</v>
      </c>
      <c r="T33" s="12"/>
      <c r="U33" s="12"/>
      <c r="V33" s="12"/>
      <c r="W33" s="12"/>
      <c r="X33" s="12"/>
      <c r="Y33" s="12"/>
      <c r="Z33" s="12"/>
      <c r="AA33" s="12"/>
    </row>
    <row r="34" spans="1:27" s="13" customFormat="1" ht="76.5">
      <c r="A34" s="16" t="s">
        <v>113</v>
      </c>
      <c r="B34" s="17" t="s">
        <v>13</v>
      </c>
      <c r="C34" s="16" t="s">
        <v>152</v>
      </c>
      <c r="D34" s="17" t="s">
        <v>246</v>
      </c>
      <c r="E34" s="16" t="s">
        <v>29</v>
      </c>
      <c r="F34" s="70">
        <v>65800</v>
      </c>
      <c r="G34" s="58">
        <v>46693</v>
      </c>
      <c r="H34" s="58">
        <f t="shared" si="2"/>
        <v>38717</v>
      </c>
      <c r="I34" s="58">
        <v>114</v>
      </c>
      <c r="J34" s="58">
        <v>7976</v>
      </c>
      <c r="K34" s="18">
        <f t="shared" si="0"/>
        <v>8090</v>
      </c>
      <c r="L34" s="18">
        <v>8071</v>
      </c>
      <c r="M34" s="18">
        <v>8051</v>
      </c>
      <c r="N34" s="18">
        <v>8031</v>
      </c>
      <c r="O34" s="18">
        <v>8010</v>
      </c>
      <c r="P34" s="18">
        <v>6827</v>
      </c>
      <c r="Q34" s="18"/>
      <c r="R34" s="18"/>
      <c r="S34" s="19">
        <f t="shared" si="1"/>
        <v>47080</v>
      </c>
      <c r="T34" s="12"/>
      <c r="U34" s="12"/>
      <c r="V34" s="12"/>
      <c r="W34" s="12"/>
      <c r="X34" s="12"/>
      <c r="Y34" s="12"/>
      <c r="Z34" s="12"/>
      <c r="AA34" s="12"/>
    </row>
    <row r="35" spans="1:27" s="13" customFormat="1" ht="63.75">
      <c r="A35" s="16" t="s">
        <v>114</v>
      </c>
      <c r="B35" s="17" t="s">
        <v>13</v>
      </c>
      <c r="C35" s="16" t="s">
        <v>153</v>
      </c>
      <c r="D35" s="17" t="s">
        <v>50</v>
      </c>
      <c r="E35" s="16" t="s">
        <v>51</v>
      </c>
      <c r="F35" s="57">
        <v>79115</v>
      </c>
      <c r="G35" s="58">
        <v>59892</v>
      </c>
      <c r="H35" s="58">
        <f t="shared" si="2"/>
        <v>51336</v>
      </c>
      <c r="I35" s="58">
        <v>2589</v>
      </c>
      <c r="J35" s="58">
        <v>8556</v>
      </c>
      <c r="K35" s="18">
        <f t="shared" si="0"/>
        <v>11145</v>
      </c>
      <c r="L35" s="18">
        <v>10693</v>
      </c>
      <c r="M35" s="18">
        <v>10309</v>
      </c>
      <c r="N35" s="18">
        <v>9947</v>
      </c>
      <c r="O35" s="18">
        <v>9587</v>
      </c>
      <c r="P35" s="18">
        <v>9222</v>
      </c>
      <c r="Q35" s="18">
        <v>8861</v>
      </c>
      <c r="R35" s="18">
        <v>5</v>
      </c>
      <c r="S35" s="19">
        <f t="shared" si="1"/>
        <v>69769</v>
      </c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02">
      <c r="A36" s="16" t="s">
        <v>115</v>
      </c>
      <c r="B36" s="17" t="s">
        <v>13</v>
      </c>
      <c r="C36" s="16" t="s">
        <v>180</v>
      </c>
      <c r="D36" s="17" t="s">
        <v>63</v>
      </c>
      <c r="E36" s="16" t="s">
        <v>65</v>
      </c>
      <c r="F36" s="57">
        <v>53486</v>
      </c>
      <c r="G36" s="58">
        <v>47010</v>
      </c>
      <c r="H36" s="58">
        <f t="shared" si="2"/>
        <v>40526</v>
      </c>
      <c r="I36" s="58">
        <v>2120</v>
      </c>
      <c r="J36" s="58">
        <v>6484</v>
      </c>
      <c r="K36" s="18">
        <f t="shared" si="0"/>
        <v>8604</v>
      </c>
      <c r="L36" s="18">
        <v>8335</v>
      </c>
      <c r="M36" s="18">
        <v>8033</v>
      </c>
      <c r="N36" s="18">
        <v>7728</v>
      </c>
      <c r="O36" s="18">
        <v>7426</v>
      </c>
      <c r="P36" s="18">
        <v>7120</v>
      </c>
      <c r="Q36" s="18">
        <v>6816</v>
      </c>
      <c r="R36" s="18">
        <v>1673</v>
      </c>
      <c r="S36" s="19">
        <f t="shared" si="1"/>
        <v>55735</v>
      </c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02">
      <c r="A37" s="16" t="s">
        <v>116</v>
      </c>
      <c r="B37" s="17" t="s">
        <v>13</v>
      </c>
      <c r="C37" s="16" t="s">
        <v>181</v>
      </c>
      <c r="D37" s="17" t="s">
        <v>63</v>
      </c>
      <c r="E37" s="16" t="s">
        <v>65</v>
      </c>
      <c r="F37" s="57">
        <v>16366</v>
      </c>
      <c r="G37" s="58">
        <v>14384</v>
      </c>
      <c r="H37" s="58">
        <f t="shared" si="2"/>
        <v>12400</v>
      </c>
      <c r="I37" s="58">
        <v>563</v>
      </c>
      <c r="J37" s="58">
        <v>1984</v>
      </c>
      <c r="K37" s="18">
        <f t="shared" si="0"/>
        <v>2547</v>
      </c>
      <c r="L37" s="18">
        <v>2477</v>
      </c>
      <c r="M37" s="18">
        <v>2396</v>
      </c>
      <c r="N37" s="18">
        <v>2315</v>
      </c>
      <c r="O37" s="18">
        <v>2235</v>
      </c>
      <c r="P37" s="18">
        <v>2153</v>
      </c>
      <c r="Q37" s="18">
        <v>2073</v>
      </c>
      <c r="R37" s="18">
        <v>510</v>
      </c>
      <c r="S37" s="19">
        <f t="shared" si="1"/>
        <v>16706</v>
      </c>
      <c r="T37" s="12"/>
      <c r="U37" s="76"/>
      <c r="V37" s="12"/>
      <c r="W37" s="12"/>
      <c r="X37" s="12"/>
      <c r="Y37" s="12"/>
      <c r="Z37" s="12"/>
      <c r="AA37" s="12"/>
    </row>
    <row r="38" spans="1:27" s="13" customFormat="1" ht="38.25">
      <c r="A38" s="16" t="s">
        <v>117</v>
      </c>
      <c r="B38" s="17" t="s">
        <v>13</v>
      </c>
      <c r="C38" s="16" t="s">
        <v>155</v>
      </c>
      <c r="D38" s="17" t="s">
        <v>156</v>
      </c>
      <c r="E38" s="16" t="s">
        <v>33</v>
      </c>
      <c r="F38" s="57">
        <v>80184</v>
      </c>
      <c r="G38" s="58">
        <v>63330</v>
      </c>
      <c r="H38" s="58">
        <f t="shared" si="2"/>
        <v>54886</v>
      </c>
      <c r="I38" s="58">
        <v>2559</v>
      </c>
      <c r="J38" s="58">
        <v>8444</v>
      </c>
      <c r="K38" s="18">
        <f t="shared" si="0"/>
        <v>11003</v>
      </c>
      <c r="L38" s="18">
        <v>10609</v>
      </c>
      <c r="M38" s="18">
        <v>10269</v>
      </c>
      <c r="N38" s="18">
        <v>9927</v>
      </c>
      <c r="O38" s="18">
        <v>9588</v>
      </c>
      <c r="P38" s="18">
        <v>9244</v>
      </c>
      <c r="Q38" s="18">
        <v>8902</v>
      </c>
      <c r="R38" s="18">
        <v>4328</v>
      </c>
      <c r="S38" s="19">
        <f t="shared" si="1"/>
        <v>73870</v>
      </c>
      <c r="T38" s="12"/>
      <c r="U38" s="12"/>
      <c r="V38" s="12"/>
      <c r="W38" s="12"/>
      <c r="X38" s="12"/>
      <c r="Y38" s="12"/>
      <c r="Z38" s="12"/>
      <c r="AA38" s="12"/>
    </row>
    <row r="39" spans="1:27" s="13" customFormat="1" ht="51">
      <c r="A39" s="16" t="s">
        <v>176</v>
      </c>
      <c r="B39" s="17" t="s">
        <v>13</v>
      </c>
      <c r="C39" s="16" t="s">
        <v>157</v>
      </c>
      <c r="D39" s="17" t="s">
        <v>40</v>
      </c>
      <c r="E39" s="16" t="s">
        <v>36</v>
      </c>
      <c r="F39" s="57">
        <v>400000</v>
      </c>
      <c r="G39" s="58">
        <v>315810</v>
      </c>
      <c r="H39" s="58">
        <f t="shared" si="2"/>
        <v>273702</v>
      </c>
      <c r="I39" s="58">
        <v>12623</v>
      </c>
      <c r="J39" s="58">
        <v>42108</v>
      </c>
      <c r="K39" s="18">
        <f t="shared" si="0"/>
        <v>54731</v>
      </c>
      <c r="L39" s="18">
        <v>52851</v>
      </c>
      <c r="M39" s="18">
        <v>51161</v>
      </c>
      <c r="N39" s="18">
        <v>49466</v>
      </c>
      <c r="O39" s="18">
        <v>47785</v>
      </c>
      <c r="P39" s="18">
        <v>46075</v>
      </c>
      <c r="Q39" s="18">
        <v>44382</v>
      </c>
      <c r="R39" s="18">
        <v>21578</v>
      </c>
      <c r="S39" s="19">
        <f t="shared" si="1"/>
        <v>368029</v>
      </c>
      <c r="T39" s="12"/>
      <c r="U39" s="12"/>
      <c r="V39" s="12"/>
      <c r="W39" s="12"/>
      <c r="X39" s="12"/>
      <c r="Y39" s="12"/>
      <c r="Z39" s="12"/>
      <c r="AA39" s="12"/>
    </row>
    <row r="40" spans="1:27" s="13" customFormat="1" ht="38.25">
      <c r="A40" s="16" t="s">
        <v>118</v>
      </c>
      <c r="B40" s="17" t="s">
        <v>13</v>
      </c>
      <c r="C40" s="16" t="s">
        <v>159</v>
      </c>
      <c r="D40" s="17" t="s">
        <v>34</v>
      </c>
      <c r="E40" s="16" t="s">
        <v>158</v>
      </c>
      <c r="F40" s="57">
        <v>2798009</v>
      </c>
      <c r="G40" s="58">
        <v>2223796</v>
      </c>
      <c r="H40" s="58">
        <f t="shared" si="2"/>
        <v>2066388</v>
      </c>
      <c r="I40" s="58">
        <v>89712</v>
      </c>
      <c r="J40" s="58">
        <v>157408</v>
      </c>
      <c r="K40" s="18">
        <f t="shared" si="0"/>
        <v>247120</v>
      </c>
      <c r="L40" s="18">
        <v>231161</v>
      </c>
      <c r="M40" s="18">
        <v>204787</v>
      </c>
      <c r="N40" s="18">
        <v>187667</v>
      </c>
      <c r="O40" s="18">
        <v>179304</v>
      </c>
      <c r="P40" s="18">
        <v>174610</v>
      </c>
      <c r="Q40" s="18">
        <v>170106</v>
      </c>
      <c r="R40" s="18">
        <v>1700112</v>
      </c>
      <c r="S40" s="19">
        <f t="shared" si="1"/>
        <v>3094867</v>
      </c>
      <c r="T40" s="12"/>
      <c r="U40" s="12"/>
      <c r="V40" s="12"/>
      <c r="W40" s="12"/>
      <c r="X40" s="12"/>
      <c r="Y40" s="12"/>
      <c r="Z40" s="12"/>
      <c r="AA40" s="12"/>
    </row>
    <row r="41" spans="1:27" s="13" customFormat="1" ht="76.5">
      <c r="A41" s="16" t="s">
        <v>119</v>
      </c>
      <c r="B41" s="17" t="s">
        <v>13</v>
      </c>
      <c r="C41" s="16" t="s">
        <v>160</v>
      </c>
      <c r="D41" s="17" t="s">
        <v>32</v>
      </c>
      <c r="E41" s="16" t="s">
        <v>43</v>
      </c>
      <c r="F41" s="57">
        <v>90305</v>
      </c>
      <c r="G41" s="58">
        <v>87480</v>
      </c>
      <c r="H41" s="58">
        <f t="shared" si="2"/>
        <v>83592</v>
      </c>
      <c r="I41" s="58">
        <v>3877</v>
      </c>
      <c r="J41" s="58">
        <v>3888</v>
      </c>
      <c r="K41" s="18">
        <f t="shared" si="0"/>
        <v>7765</v>
      </c>
      <c r="L41" s="18">
        <v>7435</v>
      </c>
      <c r="M41" s="18">
        <v>7270</v>
      </c>
      <c r="N41" s="18">
        <v>7103</v>
      </c>
      <c r="O41" s="18">
        <v>6945</v>
      </c>
      <c r="P41" s="18">
        <v>6770</v>
      </c>
      <c r="Q41" s="18">
        <v>6604</v>
      </c>
      <c r="R41" s="18">
        <v>81136</v>
      </c>
      <c r="S41" s="19">
        <f t="shared" si="1"/>
        <v>131028</v>
      </c>
      <c r="T41" s="12"/>
      <c r="U41" s="12"/>
      <c r="V41" s="12"/>
      <c r="W41" s="12"/>
      <c r="X41" s="12"/>
      <c r="Y41" s="12"/>
      <c r="Z41" s="12"/>
      <c r="AA41" s="12"/>
    </row>
    <row r="42" spans="1:27" s="13" customFormat="1" ht="63.75">
      <c r="A42" s="16" t="s">
        <v>120</v>
      </c>
      <c r="B42" s="17" t="s">
        <v>13</v>
      </c>
      <c r="C42" s="16" t="s">
        <v>161</v>
      </c>
      <c r="D42" s="17" t="s">
        <v>42</v>
      </c>
      <c r="E42" s="16" t="s">
        <v>43</v>
      </c>
      <c r="F42" s="57">
        <v>84774</v>
      </c>
      <c r="G42" s="58">
        <v>74400</v>
      </c>
      <c r="H42" s="58">
        <f t="shared" si="2"/>
        <v>68448</v>
      </c>
      <c r="I42" s="58">
        <v>3156</v>
      </c>
      <c r="J42" s="58">
        <v>5952</v>
      </c>
      <c r="K42" s="18">
        <f t="shared" si="0"/>
        <v>9108</v>
      </c>
      <c r="L42" s="18">
        <v>8731</v>
      </c>
      <c r="M42" s="18">
        <v>8486</v>
      </c>
      <c r="N42" s="18">
        <v>8241</v>
      </c>
      <c r="O42" s="18">
        <v>8001</v>
      </c>
      <c r="P42" s="18">
        <v>7751</v>
      </c>
      <c r="Q42" s="18">
        <v>7506</v>
      </c>
      <c r="R42" s="18">
        <v>36916</v>
      </c>
      <c r="S42" s="19">
        <f t="shared" si="1"/>
        <v>94740</v>
      </c>
      <c r="T42" s="12"/>
      <c r="U42" s="12"/>
      <c r="V42" s="12"/>
      <c r="W42" s="12"/>
      <c r="X42" s="12"/>
      <c r="Y42" s="12"/>
      <c r="Z42" s="12"/>
      <c r="AA42" s="12"/>
    </row>
    <row r="43" spans="1:27" s="13" customFormat="1" ht="38.25">
      <c r="A43" s="16" t="s">
        <v>182</v>
      </c>
      <c r="B43" s="17" t="s">
        <v>13</v>
      </c>
      <c r="C43" s="16" t="s">
        <v>162</v>
      </c>
      <c r="D43" s="17" t="s">
        <v>163</v>
      </c>
      <c r="E43" s="16" t="s">
        <v>37</v>
      </c>
      <c r="F43" s="57">
        <v>551413</v>
      </c>
      <c r="G43" s="58">
        <v>334184</v>
      </c>
      <c r="H43" s="58">
        <f t="shared" si="2"/>
        <v>289713</v>
      </c>
      <c r="I43" s="58">
        <v>13428</v>
      </c>
      <c r="J43" s="58">
        <v>44471</v>
      </c>
      <c r="K43" s="18">
        <f t="shared" si="0"/>
        <v>57899</v>
      </c>
      <c r="L43" s="18">
        <v>53945</v>
      </c>
      <c r="M43" s="18">
        <v>52252</v>
      </c>
      <c r="N43" s="18">
        <v>50558</v>
      </c>
      <c r="O43" s="18">
        <v>46629</v>
      </c>
      <c r="P43" s="18">
        <v>30155</v>
      </c>
      <c r="Q43" s="18">
        <v>29113</v>
      </c>
      <c r="R43" s="18">
        <v>74902</v>
      </c>
      <c r="S43" s="19">
        <f t="shared" si="1"/>
        <v>395453</v>
      </c>
      <c r="T43" s="12"/>
      <c r="U43" s="12"/>
      <c r="V43" s="12"/>
      <c r="W43" s="12"/>
      <c r="X43" s="12"/>
      <c r="Y43" s="12"/>
      <c r="Z43" s="12"/>
      <c r="AA43" s="12"/>
    </row>
    <row r="44" spans="1:27" s="13" customFormat="1" ht="38.25">
      <c r="A44" s="16" t="s">
        <v>183</v>
      </c>
      <c r="B44" s="17" t="s">
        <v>13</v>
      </c>
      <c r="C44" s="16" t="s">
        <v>164</v>
      </c>
      <c r="D44" s="17" t="s">
        <v>38</v>
      </c>
      <c r="E44" s="16" t="s">
        <v>39</v>
      </c>
      <c r="F44" s="57">
        <v>2441499</v>
      </c>
      <c r="G44" s="58">
        <v>1661838</v>
      </c>
      <c r="H44" s="58">
        <f t="shared" si="2"/>
        <v>1444550</v>
      </c>
      <c r="I44" s="58">
        <v>71680</v>
      </c>
      <c r="J44" s="58">
        <v>217288</v>
      </c>
      <c r="K44" s="18">
        <f t="shared" si="0"/>
        <v>288968</v>
      </c>
      <c r="L44" s="18">
        <v>250327</v>
      </c>
      <c r="M44" s="18">
        <v>230919</v>
      </c>
      <c r="N44" s="18">
        <v>206753</v>
      </c>
      <c r="O44" s="18">
        <v>184188</v>
      </c>
      <c r="P44" s="18">
        <v>177871</v>
      </c>
      <c r="Q44" s="18">
        <v>171696</v>
      </c>
      <c r="R44" s="18">
        <v>519809</v>
      </c>
      <c r="S44" s="19">
        <f t="shared" si="1"/>
        <v>2030531</v>
      </c>
      <c r="T44" s="12"/>
      <c r="U44" s="12"/>
      <c r="V44" s="12"/>
      <c r="W44" s="12"/>
      <c r="X44" s="12"/>
      <c r="Y44" s="12"/>
      <c r="Z44" s="12"/>
      <c r="AA44" s="12"/>
    </row>
    <row r="45" spans="1:27" s="13" customFormat="1" ht="38.25">
      <c r="A45" s="16" t="s">
        <v>184</v>
      </c>
      <c r="B45" s="17" t="s">
        <v>13</v>
      </c>
      <c r="C45" s="16" t="s">
        <v>165</v>
      </c>
      <c r="D45" s="17" t="s">
        <v>61</v>
      </c>
      <c r="E45" s="16" t="s">
        <v>62</v>
      </c>
      <c r="F45" s="57">
        <v>41341</v>
      </c>
      <c r="G45" s="58">
        <v>36699</v>
      </c>
      <c r="H45" s="58">
        <f t="shared" si="2"/>
        <v>31687</v>
      </c>
      <c r="I45" s="58">
        <v>1601</v>
      </c>
      <c r="J45" s="58">
        <v>5012</v>
      </c>
      <c r="K45" s="18">
        <f t="shared" si="0"/>
        <v>6613</v>
      </c>
      <c r="L45" s="18">
        <v>6270</v>
      </c>
      <c r="M45" s="18">
        <v>6067</v>
      </c>
      <c r="N45" s="18">
        <v>5862</v>
      </c>
      <c r="O45" s="18">
        <v>5660</v>
      </c>
      <c r="P45" s="18">
        <v>5454</v>
      </c>
      <c r="Q45" s="18">
        <v>5250</v>
      </c>
      <c r="R45" s="18">
        <v>1661</v>
      </c>
      <c r="S45" s="19">
        <f t="shared" si="1"/>
        <v>42837</v>
      </c>
      <c r="T45" s="12"/>
      <c r="U45" s="12"/>
      <c r="V45" s="12"/>
      <c r="W45" s="12"/>
      <c r="X45" s="12"/>
      <c r="Y45" s="12"/>
      <c r="Z45" s="12"/>
      <c r="AA45" s="12"/>
    </row>
    <row r="46" spans="1:27" s="13" customFormat="1" ht="63.75">
      <c r="A46" s="16" t="s">
        <v>185</v>
      </c>
      <c r="B46" s="17" t="s">
        <v>13</v>
      </c>
      <c r="C46" s="16" t="s">
        <v>166</v>
      </c>
      <c r="D46" s="17" t="s">
        <v>58</v>
      </c>
      <c r="E46" s="16" t="s">
        <v>59</v>
      </c>
      <c r="F46" s="57">
        <v>719451</v>
      </c>
      <c r="G46" s="58">
        <v>584350</v>
      </c>
      <c r="H46" s="58">
        <f t="shared" si="2"/>
        <v>494450</v>
      </c>
      <c r="I46" s="58">
        <v>25467</v>
      </c>
      <c r="J46" s="58">
        <v>89900</v>
      </c>
      <c r="K46" s="18">
        <f t="shared" si="0"/>
        <v>115367</v>
      </c>
      <c r="L46" s="18">
        <v>109951</v>
      </c>
      <c r="M46" s="18">
        <v>106207</v>
      </c>
      <c r="N46" s="18">
        <v>102453</v>
      </c>
      <c r="O46" s="18">
        <v>98716</v>
      </c>
      <c r="P46" s="18">
        <v>94939</v>
      </c>
      <c r="Q46" s="18">
        <v>46266</v>
      </c>
      <c r="R46" s="18"/>
      <c r="S46" s="19">
        <f t="shared" si="1"/>
        <v>673899</v>
      </c>
      <c r="T46" s="12"/>
      <c r="U46" s="12"/>
      <c r="V46" s="12"/>
      <c r="W46" s="12"/>
      <c r="X46" s="12"/>
      <c r="Y46" s="12"/>
      <c r="Z46" s="12"/>
      <c r="AA46" s="12"/>
    </row>
    <row r="47" spans="1:27" s="13" customFormat="1" ht="76.5">
      <c r="A47" s="16" t="s">
        <v>186</v>
      </c>
      <c r="B47" s="17" t="s">
        <v>13</v>
      </c>
      <c r="C47" s="16" t="s">
        <v>167</v>
      </c>
      <c r="D47" s="17" t="s">
        <v>44</v>
      </c>
      <c r="E47" s="16" t="s">
        <v>45</v>
      </c>
      <c r="F47" s="57">
        <v>140307</v>
      </c>
      <c r="G47" s="58">
        <v>125507</v>
      </c>
      <c r="H47" s="58">
        <f t="shared" si="2"/>
        <v>115611</v>
      </c>
      <c r="I47" s="58">
        <v>5676</v>
      </c>
      <c r="J47" s="58">
        <v>9896</v>
      </c>
      <c r="K47" s="18">
        <f t="shared" si="0"/>
        <v>15572</v>
      </c>
      <c r="L47" s="18">
        <v>14741</v>
      </c>
      <c r="M47" s="18">
        <v>14321</v>
      </c>
      <c r="N47" s="18">
        <v>13901</v>
      </c>
      <c r="O47" s="18">
        <v>13489</v>
      </c>
      <c r="P47" s="18">
        <v>13059</v>
      </c>
      <c r="Q47" s="18">
        <v>12639</v>
      </c>
      <c r="R47" s="18">
        <v>63869</v>
      </c>
      <c r="S47" s="19">
        <f t="shared" si="1"/>
        <v>161591</v>
      </c>
      <c r="T47" s="12"/>
      <c r="U47" s="12"/>
      <c r="V47" s="12"/>
      <c r="W47" s="12"/>
      <c r="X47" s="12"/>
      <c r="Y47" s="12"/>
      <c r="Z47" s="12"/>
      <c r="AA47" s="12"/>
    </row>
    <row r="48" spans="1:27" s="13" customFormat="1" ht="51">
      <c r="A48" s="16" t="s">
        <v>187</v>
      </c>
      <c r="B48" s="17" t="s">
        <v>13</v>
      </c>
      <c r="C48" s="16" t="s">
        <v>168</v>
      </c>
      <c r="D48" s="17" t="s">
        <v>57</v>
      </c>
      <c r="E48" s="16" t="s">
        <v>53</v>
      </c>
      <c r="F48" s="70">
        <v>102233</v>
      </c>
      <c r="G48" s="58">
        <v>79953</v>
      </c>
      <c r="H48" s="58">
        <f t="shared" si="2"/>
        <v>68925</v>
      </c>
      <c r="I48" s="58">
        <v>3336</v>
      </c>
      <c r="J48" s="58">
        <v>11028</v>
      </c>
      <c r="K48" s="18">
        <f>I48+J48</f>
        <v>14364</v>
      </c>
      <c r="L48" s="18">
        <v>13787</v>
      </c>
      <c r="M48" s="18">
        <v>13317</v>
      </c>
      <c r="N48" s="18">
        <v>12867</v>
      </c>
      <c r="O48" s="18">
        <v>12421</v>
      </c>
      <c r="P48" s="18">
        <v>11968</v>
      </c>
      <c r="Q48" s="18">
        <v>11519</v>
      </c>
      <c r="R48" s="18">
        <v>2834</v>
      </c>
      <c r="S48" s="19">
        <f t="shared" si="1"/>
        <v>93077</v>
      </c>
      <c r="T48" s="12"/>
      <c r="U48" s="12"/>
      <c r="V48" s="12"/>
      <c r="W48" s="12"/>
      <c r="X48" s="12"/>
      <c r="Y48" s="12"/>
      <c r="Z48" s="12"/>
      <c r="AA48" s="12"/>
    </row>
    <row r="49" spans="1:27" s="13" customFormat="1" ht="63.75">
      <c r="A49" s="16" t="s">
        <v>121</v>
      </c>
      <c r="B49" s="17" t="s">
        <v>13</v>
      </c>
      <c r="C49" s="16" t="s">
        <v>169</v>
      </c>
      <c r="D49" s="17" t="s">
        <v>52</v>
      </c>
      <c r="E49" s="16" t="s">
        <v>53</v>
      </c>
      <c r="F49" s="57">
        <v>147074</v>
      </c>
      <c r="G49" s="58">
        <v>130752</v>
      </c>
      <c r="H49" s="58">
        <f t="shared" si="2"/>
        <v>114408</v>
      </c>
      <c r="I49" s="58">
        <v>5472</v>
      </c>
      <c r="J49" s="58">
        <v>16344</v>
      </c>
      <c r="K49" s="18">
        <f t="shared" si="0"/>
        <v>21816</v>
      </c>
      <c r="L49" s="18">
        <v>20935</v>
      </c>
      <c r="M49" s="18">
        <v>20235</v>
      </c>
      <c r="N49" s="18">
        <v>19569</v>
      </c>
      <c r="O49" s="18">
        <v>18909</v>
      </c>
      <c r="P49" s="18">
        <v>18236</v>
      </c>
      <c r="Q49" s="18">
        <v>17571</v>
      </c>
      <c r="R49" s="18">
        <v>16915</v>
      </c>
      <c r="S49" s="19">
        <f t="shared" si="1"/>
        <v>154186</v>
      </c>
      <c r="T49" s="12"/>
      <c r="U49" s="12"/>
      <c r="V49" s="12"/>
      <c r="W49" s="12"/>
      <c r="X49" s="12"/>
      <c r="Y49" s="12"/>
      <c r="Z49" s="12"/>
      <c r="AA49" s="12"/>
    </row>
    <row r="50" spans="1:27" s="13" customFormat="1" ht="38.25">
      <c r="A50" s="16" t="s">
        <v>122</v>
      </c>
      <c r="B50" s="17" t="s">
        <v>13</v>
      </c>
      <c r="C50" s="16" t="s">
        <v>154</v>
      </c>
      <c r="D50" s="17" t="s">
        <v>46</v>
      </c>
      <c r="E50" s="16" t="s">
        <v>47</v>
      </c>
      <c r="F50" s="57">
        <v>211403</v>
      </c>
      <c r="G50" s="58">
        <v>186978</v>
      </c>
      <c r="H50" s="58">
        <f t="shared" si="2"/>
        <v>178258</v>
      </c>
      <c r="I50" s="58">
        <v>7805</v>
      </c>
      <c r="J50" s="58">
        <v>8720</v>
      </c>
      <c r="K50" s="18">
        <f t="shared" si="0"/>
        <v>16525</v>
      </c>
      <c r="L50" s="18">
        <v>16242</v>
      </c>
      <c r="M50" s="18">
        <v>15873</v>
      </c>
      <c r="N50" s="18">
        <v>15501</v>
      </c>
      <c r="O50" s="18">
        <v>15147</v>
      </c>
      <c r="P50" s="18">
        <v>14759</v>
      </c>
      <c r="Q50" s="18">
        <v>14388</v>
      </c>
      <c r="R50" s="18">
        <v>166506</v>
      </c>
      <c r="S50" s="19">
        <f t="shared" si="1"/>
        <v>274941</v>
      </c>
      <c r="T50" s="12"/>
      <c r="U50" s="12"/>
      <c r="V50" s="12"/>
      <c r="W50" s="12"/>
      <c r="X50" s="12"/>
      <c r="Y50" s="12"/>
      <c r="Z50" s="12"/>
      <c r="AA50" s="12"/>
    </row>
    <row r="51" spans="1:27" s="13" customFormat="1" ht="63.75">
      <c r="A51" s="16" t="s">
        <v>231</v>
      </c>
      <c r="B51" s="17" t="s">
        <v>13</v>
      </c>
      <c r="C51" s="16" t="s">
        <v>172</v>
      </c>
      <c r="D51" s="17" t="s">
        <v>48</v>
      </c>
      <c r="E51" s="16" t="s">
        <v>49</v>
      </c>
      <c r="F51" s="70">
        <v>1000000</v>
      </c>
      <c r="G51" s="58">
        <v>75153</v>
      </c>
      <c r="H51" s="58">
        <f t="shared" si="2"/>
        <v>54317</v>
      </c>
      <c r="I51" s="58">
        <v>21791</v>
      </c>
      <c r="J51" s="58">
        <v>20836</v>
      </c>
      <c r="K51" s="18">
        <f t="shared" si="0"/>
        <v>42627</v>
      </c>
      <c r="L51" s="18">
        <v>39701</v>
      </c>
      <c r="M51" s="18">
        <v>38631</v>
      </c>
      <c r="N51" s="18">
        <v>37557</v>
      </c>
      <c r="O51" s="18">
        <v>36526</v>
      </c>
      <c r="P51" s="18">
        <v>35410</v>
      </c>
      <c r="Q51" s="18">
        <v>34338</v>
      </c>
      <c r="R51" s="18">
        <v>323216</v>
      </c>
      <c r="S51" s="19">
        <f t="shared" si="1"/>
        <v>588006</v>
      </c>
      <c r="T51" s="12"/>
      <c r="U51" s="12"/>
      <c r="V51" s="12"/>
      <c r="W51" s="12"/>
      <c r="X51" s="12"/>
      <c r="Y51" s="12"/>
      <c r="Z51" s="12"/>
      <c r="AA51" s="12"/>
    </row>
    <row r="52" spans="1:27" s="13" customFormat="1" ht="38.25">
      <c r="A52" s="16" t="s">
        <v>188</v>
      </c>
      <c r="B52" s="17" t="s">
        <v>13</v>
      </c>
      <c r="C52" s="16" t="s">
        <v>171</v>
      </c>
      <c r="D52" s="17" t="s">
        <v>170</v>
      </c>
      <c r="E52" s="16" t="s">
        <v>35</v>
      </c>
      <c r="F52" s="57">
        <v>9703568</v>
      </c>
      <c r="G52" s="58">
        <v>7829406</v>
      </c>
      <c r="H52" s="58">
        <f t="shared" si="2"/>
        <v>7024226</v>
      </c>
      <c r="I52" s="58">
        <v>300668</v>
      </c>
      <c r="J52" s="58">
        <v>805180</v>
      </c>
      <c r="K52" s="18">
        <f t="shared" si="0"/>
        <v>1105848</v>
      </c>
      <c r="L52" s="18">
        <v>1010890</v>
      </c>
      <c r="M52" s="18">
        <v>927337</v>
      </c>
      <c r="N52" s="18">
        <v>826780</v>
      </c>
      <c r="O52" s="18">
        <v>711553</v>
      </c>
      <c r="P52" s="18">
        <v>640769</v>
      </c>
      <c r="Q52" s="18">
        <v>609135</v>
      </c>
      <c r="R52" s="18">
        <v>4364524</v>
      </c>
      <c r="S52" s="19">
        <f t="shared" si="1"/>
        <v>10196836</v>
      </c>
      <c r="T52" s="12"/>
      <c r="U52" s="12"/>
      <c r="V52" s="12"/>
      <c r="W52" s="12"/>
      <c r="X52" s="12"/>
      <c r="Y52" s="12"/>
      <c r="Z52" s="12"/>
      <c r="AA52" s="12"/>
    </row>
    <row r="53" spans="1:27" s="13" customFormat="1" ht="76.5">
      <c r="A53" s="16" t="s">
        <v>189</v>
      </c>
      <c r="B53" s="17" t="s">
        <v>13</v>
      </c>
      <c r="C53" s="16" t="s">
        <v>227</v>
      </c>
      <c r="D53" s="17" t="s">
        <v>214</v>
      </c>
      <c r="E53" s="16" t="s">
        <v>215</v>
      </c>
      <c r="F53" s="72">
        <v>524763</v>
      </c>
      <c r="G53" s="58">
        <v>524763</v>
      </c>
      <c r="H53" s="58">
        <f t="shared" si="2"/>
        <v>524763</v>
      </c>
      <c r="I53" s="58">
        <v>4233</v>
      </c>
      <c r="J53" s="85"/>
      <c r="K53" s="18">
        <f t="shared" si="0"/>
        <v>4233</v>
      </c>
      <c r="L53" s="18"/>
      <c r="M53" s="18"/>
      <c r="N53" s="18"/>
      <c r="O53" s="18"/>
      <c r="P53" s="18"/>
      <c r="Q53" s="18"/>
      <c r="R53" s="18"/>
      <c r="S53" s="19">
        <f t="shared" si="1"/>
        <v>4233</v>
      </c>
      <c r="T53" s="12"/>
      <c r="U53" s="12"/>
      <c r="V53" s="12"/>
      <c r="W53" s="12"/>
      <c r="X53" s="12"/>
      <c r="Y53" s="12"/>
      <c r="Z53" s="12"/>
      <c r="AA53" s="12"/>
    </row>
    <row r="54" spans="1:27" s="13" customFormat="1" ht="76.5">
      <c r="A54" s="16" t="s">
        <v>123</v>
      </c>
      <c r="B54" s="17" t="s">
        <v>13</v>
      </c>
      <c r="C54" s="16" t="s">
        <v>226</v>
      </c>
      <c r="D54" s="17" t="s">
        <v>217</v>
      </c>
      <c r="E54" s="73" t="s">
        <v>215</v>
      </c>
      <c r="F54" s="72">
        <v>237905</v>
      </c>
      <c r="G54" s="58">
        <v>237905</v>
      </c>
      <c r="H54" s="58">
        <f t="shared" si="2"/>
        <v>215449</v>
      </c>
      <c r="I54" s="58">
        <v>3759</v>
      </c>
      <c r="J54" s="75">
        <v>22456</v>
      </c>
      <c r="K54" s="18">
        <f t="shared" si="0"/>
        <v>26215</v>
      </c>
      <c r="L54" s="18">
        <v>34272</v>
      </c>
      <c r="M54" s="18">
        <v>33170</v>
      </c>
      <c r="N54" s="18">
        <v>32068</v>
      </c>
      <c r="O54" s="18">
        <v>30967</v>
      </c>
      <c r="P54" s="18">
        <v>30967</v>
      </c>
      <c r="Q54" s="18">
        <v>29864</v>
      </c>
      <c r="R54" s="18">
        <v>67140</v>
      </c>
      <c r="S54" s="19">
        <f t="shared" si="1"/>
        <v>284663</v>
      </c>
      <c r="T54" s="12"/>
      <c r="U54" s="12"/>
      <c r="V54" s="12"/>
      <c r="W54" s="12"/>
      <c r="X54" s="12"/>
      <c r="Y54" s="12"/>
      <c r="Z54" s="12"/>
      <c r="AA54" s="12"/>
    </row>
    <row r="55" spans="1:27" s="13" customFormat="1" ht="51">
      <c r="A55" s="16" t="s">
        <v>219</v>
      </c>
      <c r="B55" s="17" t="s">
        <v>13</v>
      </c>
      <c r="C55" s="16" t="s">
        <v>225</v>
      </c>
      <c r="D55" s="17" t="s">
        <v>247</v>
      </c>
      <c r="E55" s="73" t="s">
        <v>216</v>
      </c>
      <c r="F55" s="72">
        <v>102750</v>
      </c>
      <c r="G55" s="58">
        <v>102750</v>
      </c>
      <c r="H55" s="58">
        <f>G55-J55</f>
        <v>81118</v>
      </c>
      <c r="I55" s="58">
        <v>3710</v>
      </c>
      <c r="J55" s="75">
        <v>21632</v>
      </c>
      <c r="K55" s="18">
        <f>I55+J55</f>
        <v>25342</v>
      </c>
      <c r="L55" s="18">
        <v>24770</v>
      </c>
      <c r="M55" s="18">
        <v>23899</v>
      </c>
      <c r="N55" s="18">
        <v>23025</v>
      </c>
      <c r="O55" s="18">
        <v>16705</v>
      </c>
      <c r="P55" s="18"/>
      <c r="Q55" s="18">
        <v>0</v>
      </c>
      <c r="R55" s="18">
        <v>0</v>
      </c>
      <c r="S55" s="19">
        <f>SUM(K55:R55)</f>
        <v>113741</v>
      </c>
      <c r="T55" s="12"/>
      <c r="U55" s="12"/>
      <c r="V55" s="12"/>
      <c r="W55" s="12"/>
      <c r="X55" s="12"/>
      <c r="Y55" s="12"/>
      <c r="Z55" s="12"/>
      <c r="AA55" s="12"/>
    </row>
    <row r="56" spans="1:27" s="13" customFormat="1" ht="76.5">
      <c r="A56" s="16" t="s">
        <v>220</v>
      </c>
      <c r="B56" s="17" t="s">
        <v>13</v>
      </c>
      <c r="C56" s="16" t="s">
        <v>223</v>
      </c>
      <c r="D56" s="17" t="s">
        <v>232</v>
      </c>
      <c r="E56" s="73" t="s">
        <v>216</v>
      </c>
      <c r="F56" s="72">
        <v>146505.55</v>
      </c>
      <c r="G56" s="58">
        <v>146506</v>
      </c>
      <c r="H56" s="58">
        <f t="shared" si="2"/>
        <v>128630</v>
      </c>
      <c r="I56" s="58">
        <v>6037</v>
      </c>
      <c r="J56" s="75">
        <v>17876</v>
      </c>
      <c r="K56" s="18">
        <f>I56+J56</f>
        <v>23913</v>
      </c>
      <c r="L56" s="18">
        <v>23184</v>
      </c>
      <c r="M56" s="18">
        <v>22432</v>
      </c>
      <c r="N56" s="18">
        <v>21677</v>
      </c>
      <c r="O56" s="18">
        <v>20930</v>
      </c>
      <c r="P56" s="18">
        <v>20167</v>
      </c>
      <c r="Q56" s="18">
        <v>19413</v>
      </c>
      <c r="R56" s="18">
        <v>22270</v>
      </c>
      <c r="S56" s="19">
        <f>SUM(K56:R56)</f>
        <v>173986</v>
      </c>
      <c r="T56" s="12"/>
      <c r="U56" s="12"/>
      <c r="V56" s="12"/>
      <c r="W56" s="12"/>
      <c r="X56" s="12"/>
      <c r="Y56" s="12"/>
      <c r="Z56" s="12"/>
      <c r="AA56" s="12"/>
    </row>
    <row r="57" spans="1:27" s="13" customFormat="1" ht="38.25">
      <c r="A57" s="16" t="s">
        <v>221</v>
      </c>
      <c r="B57" s="17" t="s">
        <v>13</v>
      </c>
      <c r="C57" s="16" t="s">
        <v>224</v>
      </c>
      <c r="D57" s="17" t="s">
        <v>218</v>
      </c>
      <c r="E57" s="73" t="s">
        <v>216</v>
      </c>
      <c r="F57" s="72">
        <v>435817</v>
      </c>
      <c r="G57" s="58">
        <v>435817</v>
      </c>
      <c r="H57" s="58">
        <f t="shared" si="2"/>
        <v>371249</v>
      </c>
      <c r="I57" s="58">
        <v>14179</v>
      </c>
      <c r="J57" s="75">
        <v>64568</v>
      </c>
      <c r="K57" s="18">
        <f>I57+J57</f>
        <v>78747</v>
      </c>
      <c r="L57" s="18">
        <v>79382</v>
      </c>
      <c r="M57" s="18">
        <v>76739</v>
      </c>
      <c r="N57" s="18">
        <v>74089</v>
      </c>
      <c r="O57" s="18">
        <v>71454</v>
      </c>
      <c r="P57" s="18">
        <v>68786</v>
      </c>
      <c r="Q57" s="18">
        <v>49870</v>
      </c>
      <c r="R57" s="18"/>
      <c r="S57" s="19">
        <f t="shared" si="1"/>
        <v>499067</v>
      </c>
      <c r="T57" s="12"/>
      <c r="U57" s="12"/>
      <c r="V57" s="12"/>
      <c r="W57" s="12"/>
      <c r="X57" s="12"/>
      <c r="Y57" s="12"/>
      <c r="Z57" s="12"/>
      <c r="AA57" s="12"/>
    </row>
    <row r="58" spans="1:27" s="13" customFormat="1" ht="51">
      <c r="A58" s="16" t="s">
        <v>222</v>
      </c>
      <c r="B58" s="17" t="s">
        <v>13</v>
      </c>
      <c r="C58" s="16" t="s">
        <v>233</v>
      </c>
      <c r="D58" s="17" t="s">
        <v>239</v>
      </c>
      <c r="E58" s="73" t="s">
        <v>234</v>
      </c>
      <c r="F58" s="78">
        <v>598947</v>
      </c>
      <c r="G58" s="74">
        <v>598947</v>
      </c>
      <c r="H58" s="58">
        <f t="shared" si="2"/>
        <v>558339</v>
      </c>
      <c r="I58" s="58">
        <v>24436</v>
      </c>
      <c r="J58" s="75">
        <v>40608</v>
      </c>
      <c r="K58" s="18">
        <f>I58+J58</f>
        <v>65044</v>
      </c>
      <c r="L58" s="77">
        <v>66139</v>
      </c>
      <c r="M58" s="77">
        <v>66119</v>
      </c>
      <c r="N58" s="77">
        <v>64092</v>
      </c>
      <c r="O58" s="77">
        <v>62120</v>
      </c>
      <c r="P58" s="77">
        <v>60035</v>
      </c>
      <c r="Q58" s="77">
        <v>58010</v>
      </c>
      <c r="R58" s="77">
        <v>436672</v>
      </c>
      <c r="S58" s="19">
        <f t="shared" si="1"/>
        <v>878231</v>
      </c>
      <c r="T58" s="12"/>
      <c r="U58" s="12"/>
      <c r="V58" s="12"/>
      <c r="W58" s="12"/>
      <c r="X58" s="12"/>
      <c r="Y58" s="12"/>
      <c r="Z58" s="12"/>
      <c r="AA58" s="12"/>
    </row>
    <row r="59" spans="1:27" s="13" customFormat="1" ht="12.75" hidden="1">
      <c r="A59" s="16"/>
      <c r="B59" s="17"/>
      <c r="C59" s="16"/>
      <c r="D59" s="17"/>
      <c r="E59" s="16"/>
      <c r="G59" s="58"/>
      <c r="H59" s="58"/>
      <c r="I59" s="58"/>
      <c r="J59" s="87"/>
      <c r="K59" s="18"/>
      <c r="L59" s="18"/>
      <c r="M59" s="18"/>
      <c r="N59" s="18"/>
      <c r="O59" s="18"/>
      <c r="P59" s="18"/>
      <c r="Q59" s="18"/>
      <c r="R59" s="18"/>
      <c r="S59" s="19"/>
      <c r="T59" s="12"/>
      <c r="U59" s="12"/>
      <c r="V59" s="12"/>
      <c r="W59" s="12"/>
      <c r="X59" s="12"/>
      <c r="Y59" s="12"/>
      <c r="Z59" s="12"/>
      <c r="AA59" s="12"/>
    </row>
    <row r="60" spans="1:41" ht="15.75">
      <c r="A60" s="20"/>
      <c r="B60" s="21" t="s">
        <v>70</v>
      </c>
      <c r="C60" s="20" t="s">
        <v>0</v>
      </c>
      <c r="D60" s="20" t="s">
        <v>0</v>
      </c>
      <c r="E60" s="20" t="s">
        <v>0</v>
      </c>
      <c r="F60" s="59">
        <f aca="true" t="shared" si="3" ref="F60:S60">SUM(F12:F59)</f>
        <v>27593412.55</v>
      </c>
      <c r="G60" s="59">
        <f t="shared" si="3"/>
        <v>20267621</v>
      </c>
      <c r="H60" s="59">
        <f t="shared" si="3"/>
        <v>18358531</v>
      </c>
      <c r="I60" s="59">
        <f t="shared" si="3"/>
        <v>830695</v>
      </c>
      <c r="J60" s="59">
        <f t="shared" si="3"/>
        <v>1909090</v>
      </c>
      <c r="K60" s="59">
        <f t="shared" si="3"/>
        <v>2739785</v>
      </c>
      <c r="L60" s="59">
        <f t="shared" si="3"/>
        <v>2539929</v>
      </c>
      <c r="M60" s="59">
        <f t="shared" si="3"/>
        <v>2377264</v>
      </c>
      <c r="N60" s="59">
        <f t="shared" si="3"/>
        <v>2191495</v>
      </c>
      <c r="O60" s="59">
        <f t="shared" si="3"/>
        <v>2003790</v>
      </c>
      <c r="P60" s="59">
        <f t="shared" si="3"/>
        <v>1860372</v>
      </c>
      <c r="Q60" s="59">
        <f t="shared" si="3"/>
        <v>1708599</v>
      </c>
      <c r="R60" s="59">
        <f t="shared" si="3"/>
        <v>11353349</v>
      </c>
      <c r="S60" s="59">
        <f t="shared" si="3"/>
        <v>26774583</v>
      </c>
      <c r="T60" s="22"/>
      <c r="U60" s="82">
        <f>K60+L60+M60+N60+O60+P60+Q60+R60</f>
        <v>26774583</v>
      </c>
      <c r="V60" s="22"/>
      <c r="W60" s="22"/>
      <c r="X60" s="23"/>
      <c r="Y60" s="22"/>
      <c r="Z60" s="22"/>
      <c r="AA60" s="23"/>
      <c r="AO60" s="56"/>
    </row>
    <row r="61" spans="1:27" s="30" customFormat="1" ht="15.75">
      <c r="A61" s="24"/>
      <c r="B61" s="25"/>
      <c r="C61" s="25"/>
      <c r="D61" s="25"/>
      <c r="E61" s="25"/>
      <c r="F61" s="25"/>
      <c r="G61" s="65"/>
      <c r="H61" s="25"/>
      <c r="I61" s="65"/>
      <c r="J61" s="86"/>
      <c r="K61" s="86"/>
      <c r="L61" s="26"/>
      <c r="M61" s="26"/>
      <c r="N61" s="26"/>
      <c r="O61" s="26"/>
      <c r="P61" s="26"/>
      <c r="Q61" s="26"/>
      <c r="R61" s="26"/>
      <c r="S61" s="27"/>
      <c r="T61" s="80"/>
      <c r="U61" s="83"/>
      <c r="V61" s="28"/>
      <c r="W61" s="28"/>
      <c r="X61" s="29"/>
      <c r="Y61" s="28"/>
      <c r="Z61" s="28"/>
      <c r="AA61" s="29"/>
    </row>
    <row r="62" spans="1:27" s="30" customFormat="1" ht="15.75">
      <c r="A62" s="24"/>
      <c r="B62" s="25"/>
      <c r="C62" s="25"/>
      <c r="D62" s="25"/>
      <c r="E62" s="25"/>
      <c r="F62" s="79"/>
      <c r="G62" s="79"/>
      <c r="H62" s="79"/>
      <c r="I62" s="88"/>
      <c r="J62" s="88"/>
      <c r="K62" s="79"/>
      <c r="L62" s="79"/>
      <c r="M62" s="79"/>
      <c r="N62" s="79"/>
      <c r="O62" s="79"/>
      <c r="P62" s="79"/>
      <c r="Q62" s="79"/>
      <c r="R62" s="88"/>
      <c r="S62" s="88"/>
      <c r="T62" s="80"/>
      <c r="U62" s="83"/>
      <c r="V62" s="28"/>
      <c r="W62" s="28"/>
      <c r="X62" s="29"/>
      <c r="Y62" s="28"/>
      <c r="Z62" s="28"/>
      <c r="AA62" s="29"/>
    </row>
    <row r="63" spans="1:27" s="30" customFormat="1" ht="15.75">
      <c r="A63" s="24"/>
      <c r="B63" s="25"/>
      <c r="C63" s="25"/>
      <c r="D63" s="25"/>
      <c r="E63" s="25"/>
      <c r="F63" s="79"/>
      <c r="G63" s="79"/>
      <c r="H63" s="79"/>
      <c r="I63" s="88"/>
      <c r="J63" s="88"/>
      <c r="K63" s="79"/>
      <c r="L63" s="79"/>
      <c r="M63" s="79"/>
      <c r="N63" s="79"/>
      <c r="O63" s="79"/>
      <c r="P63" s="79"/>
      <c r="Q63" s="79"/>
      <c r="R63" s="88"/>
      <c r="S63" s="88"/>
      <c r="T63" s="28"/>
      <c r="U63" s="28"/>
      <c r="V63" s="28"/>
      <c r="W63" s="28"/>
      <c r="X63" s="29"/>
      <c r="Y63" s="28"/>
      <c r="Z63" s="28"/>
      <c r="AA63" s="29"/>
    </row>
    <row r="64" spans="1:27" s="30" customFormat="1" ht="51" customHeight="1">
      <c r="A64" s="102" t="s">
        <v>71</v>
      </c>
      <c r="B64" s="102"/>
      <c r="C64" s="31" t="s">
        <v>207</v>
      </c>
      <c r="D64" s="31"/>
      <c r="E64" s="31"/>
      <c r="F64" s="31"/>
      <c r="G64" s="66"/>
      <c r="H64" s="31"/>
      <c r="I64" s="66"/>
      <c r="J64" s="66"/>
      <c r="K64" s="32"/>
      <c r="L64" s="32"/>
      <c r="M64" s="32"/>
      <c r="N64" s="32"/>
      <c r="O64" s="32"/>
      <c r="P64" s="32"/>
      <c r="Q64" s="32"/>
      <c r="R64" s="32"/>
      <c r="S64" s="33"/>
      <c r="T64" s="28"/>
      <c r="U64" s="28"/>
      <c r="V64" s="28" t="s">
        <v>213</v>
      </c>
      <c r="W64" s="28"/>
      <c r="X64" s="29"/>
      <c r="Y64" s="28"/>
      <c r="Z64" s="28"/>
      <c r="AA64" s="29"/>
    </row>
    <row r="65" spans="1:27" s="30" customFormat="1" ht="51">
      <c r="A65" s="20" t="s">
        <v>72</v>
      </c>
      <c r="B65" s="34" t="s">
        <v>73</v>
      </c>
      <c r="C65" s="20" t="s">
        <v>209</v>
      </c>
      <c r="D65" s="34" t="s">
        <v>248</v>
      </c>
      <c r="E65" s="20" t="s">
        <v>74</v>
      </c>
      <c r="F65" s="71" t="s">
        <v>190</v>
      </c>
      <c r="G65" s="58" t="s">
        <v>191</v>
      </c>
      <c r="H65" s="20"/>
      <c r="I65" s="16"/>
      <c r="J65" s="16"/>
      <c r="K65" s="18">
        <v>33856</v>
      </c>
      <c r="L65" s="18">
        <v>33253</v>
      </c>
      <c r="M65" s="18">
        <v>32650</v>
      </c>
      <c r="N65" s="18">
        <v>32047</v>
      </c>
      <c r="O65" s="18">
        <v>31444</v>
      </c>
      <c r="P65" s="18">
        <v>30841</v>
      </c>
      <c r="Q65" s="18">
        <v>30238</v>
      </c>
      <c r="R65" s="18">
        <v>14427</v>
      </c>
      <c r="S65" s="19">
        <f>SUM(K65:R65)</f>
        <v>238756</v>
      </c>
      <c r="T65" s="28"/>
      <c r="U65" s="28"/>
      <c r="V65" s="28"/>
      <c r="W65" s="28"/>
      <c r="X65" s="29"/>
      <c r="Y65" s="28"/>
      <c r="Z65" s="28"/>
      <c r="AA65" s="29"/>
    </row>
    <row r="66" spans="1:27" s="30" customFormat="1" ht="25.5">
      <c r="A66" s="20" t="s">
        <v>72</v>
      </c>
      <c r="B66" s="34" t="s">
        <v>75</v>
      </c>
      <c r="C66" s="20" t="s">
        <v>208</v>
      </c>
      <c r="D66" s="34" t="s">
        <v>76</v>
      </c>
      <c r="E66" s="20" t="s">
        <v>77</v>
      </c>
      <c r="F66" s="71" t="s">
        <v>194</v>
      </c>
      <c r="G66" s="58" t="s">
        <v>195</v>
      </c>
      <c r="H66" s="20"/>
      <c r="I66" s="16"/>
      <c r="J66" s="16"/>
      <c r="K66" s="18">
        <v>145</v>
      </c>
      <c r="L66" s="18">
        <v>145</v>
      </c>
      <c r="M66" s="18">
        <v>145</v>
      </c>
      <c r="N66" s="18">
        <v>140</v>
      </c>
      <c r="O66" s="18">
        <v>140</v>
      </c>
      <c r="P66" s="18">
        <v>140</v>
      </c>
      <c r="Q66" s="18"/>
      <c r="R66" s="18"/>
      <c r="S66" s="19">
        <f>SUM(K66:R66)</f>
        <v>855</v>
      </c>
      <c r="T66" s="28"/>
      <c r="U66" s="28"/>
      <c r="V66" s="28"/>
      <c r="W66" s="28"/>
      <c r="X66" s="29"/>
      <c r="Y66" s="28"/>
      <c r="Z66" s="28"/>
      <c r="AA66" s="29"/>
    </row>
    <row r="67" spans="1:27" s="30" customFormat="1" ht="38.25">
      <c r="A67" s="20" t="s">
        <v>72</v>
      </c>
      <c r="B67" s="34" t="s">
        <v>78</v>
      </c>
      <c r="C67" s="20" t="s">
        <v>209</v>
      </c>
      <c r="D67" s="34" t="s">
        <v>79</v>
      </c>
      <c r="E67" s="20" t="s">
        <v>80</v>
      </c>
      <c r="F67" s="71" t="s">
        <v>196</v>
      </c>
      <c r="G67" s="58" t="s">
        <v>197</v>
      </c>
      <c r="H67" s="20"/>
      <c r="I67" s="16"/>
      <c r="J67" s="16"/>
      <c r="K67" s="18">
        <v>14232</v>
      </c>
      <c r="L67" s="18">
        <v>14196</v>
      </c>
      <c r="M67" s="18">
        <v>14161</v>
      </c>
      <c r="N67" s="18">
        <v>14126</v>
      </c>
      <c r="O67" s="18">
        <v>14091</v>
      </c>
      <c r="P67" s="18">
        <v>14057</v>
      </c>
      <c r="Q67" s="18"/>
      <c r="R67" s="18">
        <v>0</v>
      </c>
      <c r="S67" s="19">
        <f>SUM(K67:R67)</f>
        <v>84863</v>
      </c>
      <c r="T67" s="28"/>
      <c r="U67" s="28"/>
      <c r="V67" s="28"/>
      <c r="W67" s="28"/>
      <c r="X67" s="29"/>
      <c r="Y67" s="28"/>
      <c r="Z67" s="28"/>
      <c r="AA67" s="29"/>
    </row>
    <row r="68" spans="1:27" s="30" customFormat="1" ht="165.75">
      <c r="A68" s="20" t="s">
        <v>72</v>
      </c>
      <c r="B68" s="34" t="s">
        <v>13</v>
      </c>
      <c r="C68" s="20" t="s">
        <v>209</v>
      </c>
      <c r="D68" s="34" t="s">
        <v>81</v>
      </c>
      <c r="E68" s="20" t="s">
        <v>82</v>
      </c>
      <c r="F68" s="71" t="s">
        <v>198</v>
      </c>
      <c r="G68" s="58" t="s">
        <v>199</v>
      </c>
      <c r="H68" s="20"/>
      <c r="I68" s="16"/>
      <c r="J68" s="16"/>
      <c r="K68" s="18">
        <v>30897</v>
      </c>
      <c r="L68" s="18">
        <v>30723</v>
      </c>
      <c r="M68" s="18">
        <v>30549</v>
      </c>
      <c r="N68" s="18">
        <v>30376</v>
      </c>
      <c r="O68" s="18">
        <v>30202</v>
      </c>
      <c r="P68" s="18">
        <v>30028</v>
      </c>
      <c r="Q68" s="18">
        <v>29854</v>
      </c>
      <c r="R68" s="18">
        <v>175474</v>
      </c>
      <c r="S68" s="19">
        <f>SUM(K68:R68)</f>
        <v>388103</v>
      </c>
      <c r="T68" s="28"/>
      <c r="U68" s="28"/>
      <c r="V68" s="28"/>
      <c r="W68" s="28"/>
      <c r="X68" s="29"/>
      <c r="Y68" s="28"/>
      <c r="Z68" s="28"/>
      <c r="AA68" s="29"/>
    </row>
    <row r="69" spans="1:27" s="30" customFormat="1" ht="76.5">
      <c r="A69" s="20" t="s">
        <v>72</v>
      </c>
      <c r="B69" s="34" t="s">
        <v>13</v>
      </c>
      <c r="C69" s="20" t="s">
        <v>210</v>
      </c>
      <c r="D69" s="34" t="s">
        <v>83</v>
      </c>
      <c r="E69" s="20" t="s">
        <v>84</v>
      </c>
      <c r="F69" s="71" t="s">
        <v>200</v>
      </c>
      <c r="G69" s="58" t="s">
        <v>200</v>
      </c>
      <c r="H69" s="20"/>
      <c r="I69" s="16"/>
      <c r="J69" s="16"/>
      <c r="K69" s="18">
        <v>27434</v>
      </c>
      <c r="L69" s="18">
        <v>33814</v>
      </c>
      <c r="M69" s="18">
        <v>32771</v>
      </c>
      <c r="N69" s="18">
        <v>31729</v>
      </c>
      <c r="O69" s="18">
        <v>7770</v>
      </c>
      <c r="P69" s="18">
        <v>0</v>
      </c>
      <c r="Q69" s="18"/>
      <c r="R69" s="18">
        <v>0</v>
      </c>
      <c r="S69" s="19">
        <v>135256</v>
      </c>
      <c r="T69" s="28"/>
      <c r="U69" s="28"/>
      <c r="V69" s="28"/>
      <c r="W69" s="28"/>
      <c r="X69" s="29"/>
      <c r="Y69" s="28"/>
      <c r="Z69" s="28"/>
      <c r="AA69" s="29"/>
    </row>
    <row r="70" spans="1:27" s="30" customFormat="1" ht="25.5">
      <c r="A70" s="20" t="s">
        <v>72</v>
      </c>
      <c r="B70" s="34" t="s">
        <v>13</v>
      </c>
      <c r="C70" s="20" t="s">
        <v>210</v>
      </c>
      <c r="D70" s="34" t="s">
        <v>85</v>
      </c>
      <c r="E70" s="20" t="s">
        <v>86</v>
      </c>
      <c r="F70" s="71" t="s">
        <v>201</v>
      </c>
      <c r="G70" s="58" t="s">
        <v>201</v>
      </c>
      <c r="H70" s="20"/>
      <c r="I70" s="16"/>
      <c r="J70" s="16"/>
      <c r="K70" s="18">
        <v>153788</v>
      </c>
      <c r="L70" s="18">
        <v>100553</v>
      </c>
      <c r="M70" s="18">
        <v>0</v>
      </c>
      <c r="N70" s="18">
        <v>0</v>
      </c>
      <c r="O70" s="18">
        <v>0</v>
      </c>
      <c r="P70" s="18">
        <v>0</v>
      </c>
      <c r="Q70" s="18"/>
      <c r="R70" s="18">
        <v>0</v>
      </c>
      <c r="S70" s="19">
        <f>SUM(K70:R70)</f>
        <v>254341</v>
      </c>
      <c r="T70" s="28"/>
      <c r="U70" s="28"/>
      <c r="V70" s="28"/>
      <c r="W70" s="28"/>
      <c r="X70" s="29"/>
      <c r="Y70" s="28"/>
      <c r="Z70" s="28"/>
      <c r="AA70" s="29"/>
    </row>
    <row r="71" spans="1:27" s="30" customFormat="1" ht="38.25">
      <c r="A71" s="20" t="s">
        <v>72</v>
      </c>
      <c r="B71" s="34" t="s">
        <v>13</v>
      </c>
      <c r="C71" s="20" t="s">
        <v>211</v>
      </c>
      <c r="D71" s="34" t="s">
        <v>87</v>
      </c>
      <c r="E71" s="20" t="s">
        <v>88</v>
      </c>
      <c r="F71" s="71" t="s">
        <v>192</v>
      </c>
      <c r="G71" s="58" t="s">
        <v>193</v>
      </c>
      <c r="H71" s="20"/>
      <c r="I71" s="16"/>
      <c r="J71" s="16"/>
      <c r="K71" s="18">
        <v>2728</v>
      </c>
      <c r="L71" s="18">
        <v>2727</v>
      </c>
      <c r="M71" s="18">
        <v>0</v>
      </c>
      <c r="N71" s="18">
        <v>0</v>
      </c>
      <c r="O71" s="18">
        <v>0</v>
      </c>
      <c r="P71" s="18">
        <v>0</v>
      </c>
      <c r="Q71" s="18"/>
      <c r="R71" s="18">
        <v>0</v>
      </c>
      <c r="S71" s="19">
        <f>SUM(K71:R71)</f>
        <v>5455</v>
      </c>
      <c r="T71" s="28"/>
      <c r="U71" s="28"/>
      <c r="V71" s="28"/>
      <c r="W71" s="28"/>
      <c r="X71" s="29"/>
      <c r="Y71" s="28"/>
      <c r="Z71" s="28"/>
      <c r="AA71" s="29"/>
    </row>
    <row r="72" spans="1:27" s="30" customFormat="1" ht="38.25">
      <c r="A72" s="20" t="s">
        <v>72</v>
      </c>
      <c r="B72" s="34" t="s">
        <v>13</v>
      </c>
      <c r="C72" s="20" t="s">
        <v>209</v>
      </c>
      <c r="D72" s="34" t="s">
        <v>240</v>
      </c>
      <c r="E72" s="20" t="s">
        <v>89</v>
      </c>
      <c r="F72" s="71" t="s">
        <v>202</v>
      </c>
      <c r="G72" s="58" t="s">
        <v>203</v>
      </c>
      <c r="H72" s="20"/>
      <c r="I72" s="16"/>
      <c r="J72" s="16"/>
      <c r="K72" s="18">
        <v>30533</v>
      </c>
      <c r="L72" s="18">
        <v>30374</v>
      </c>
      <c r="M72" s="18">
        <v>30214</v>
      </c>
      <c r="N72" s="18">
        <v>30055</v>
      </c>
      <c r="O72" s="18">
        <v>29896</v>
      </c>
      <c r="P72" s="18">
        <v>29727</v>
      </c>
      <c r="Q72" s="18">
        <v>29558</v>
      </c>
      <c r="R72" s="18">
        <v>145520</v>
      </c>
      <c r="S72" s="19">
        <f>SUM(K72:R72)</f>
        <v>355877</v>
      </c>
      <c r="T72" s="28"/>
      <c r="U72" s="28"/>
      <c r="V72" s="28"/>
      <c r="W72" s="28"/>
      <c r="X72" s="29"/>
      <c r="Y72" s="28"/>
      <c r="Z72" s="28"/>
      <c r="AA72" s="29"/>
    </row>
    <row r="73" spans="1:27" s="30" customFormat="1" ht="51">
      <c r="A73" s="20" t="s">
        <v>72</v>
      </c>
      <c r="B73" s="34" t="s">
        <v>13</v>
      </c>
      <c r="C73" s="20" t="s">
        <v>209</v>
      </c>
      <c r="D73" s="34" t="s">
        <v>90</v>
      </c>
      <c r="E73" s="20" t="s">
        <v>91</v>
      </c>
      <c r="F73" s="71" t="s">
        <v>204</v>
      </c>
      <c r="G73" s="58" t="s">
        <v>205</v>
      </c>
      <c r="H73" s="20"/>
      <c r="I73" s="16"/>
      <c r="J73" s="16"/>
      <c r="K73" s="18">
        <v>11730</v>
      </c>
      <c r="L73" s="18">
        <v>11641</v>
      </c>
      <c r="M73" s="18">
        <v>11551</v>
      </c>
      <c r="N73" s="18">
        <v>11461</v>
      </c>
      <c r="O73" s="18">
        <v>11371</v>
      </c>
      <c r="P73" s="18">
        <v>11281</v>
      </c>
      <c r="Q73" s="18">
        <v>11191</v>
      </c>
      <c r="R73" s="18">
        <v>99260</v>
      </c>
      <c r="S73" s="19">
        <f>SUM(K73:R73)</f>
        <v>179486</v>
      </c>
      <c r="T73" s="28"/>
      <c r="U73" s="28"/>
      <c r="V73" s="28"/>
      <c r="W73" s="28"/>
      <c r="X73" s="29"/>
      <c r="Y73" s="28"/>
      <c r="Z73" s="28"/>
      <c r="AA73" s="29"/>
    </row>
    <row r="74" spans="1:19" ht="15.75">
      <c r="A74" s="20"/>
      <c r="B74" s="35" t="s">
        <v>70</v>
      </c>
      <c r="C74" s="20" t="s">
        <v>0</v>
      </c>
      <c r="D74" s="20" t="s">
        <v>0</v>
      </c>
      <c r="E74" s="20" t="s">
        <v>0</v>
      </c>
      <c r="F74" s="71">
        <f>F65+F66+F67+F68+F69+F70+F71+F72+F73</f>
        <v>3244583</v>
      </c>
      <c r="G74" s="71">
        <f>G65+G66+G67+G68+G69+G70+G71+G72+G73</f>
        <v>1573454</v>
      </c>
      <c r="H74" s="71"/>
      <c r="I74" s="58"/>
      <c r="J74" s="58"/>
      <c r="K74" s="19">
        <f aca="true" t="shared" si="4" ref="K74:S74">SUM(K65:K73)</f>
        <v>305343</v>
      </c>
      <c r="L74" s="19">
        <f t="shared" si="4"/>
        <v>257426</v>
      </c>
      <c r="M74" s="19">
        <f t="shared" si="4"/>
        <v>152041</v>
      </c>
      <c r="N74" s="19">
        <f t="shared" si="4"/>
        <v>149934</v>
      </c>
      <c r="O74" s="19">
        <f t="shared" si="4"/>
        <v>124914</v>
      </c>
      <c r="P74" s="19">
        <f t="shared" si="4"/>
        <v>116074</v>
      </c>
      <c r="Q74" s="19">
        <f t="shared" si="4"/>
        <v>100841</v>
      </c>
      <c r="R74" s="19">
        <f t="shared" si="4"/>
        <v>434681</v>
      </c>
      <c r="S74" s="19">
        <f t="shared" si="4"/>
        <v>1642992</v>
      </c>
    </row>
    <row r="75" spans="1:19" ht="15.75">
      <c r="A75" s="36"/>
      <c r="B75" s="37"/>
      <c r="C75" s="37"/>
      <c r="D75" s="37"/>
      <c r="E75" s="37"/>
      <c r="F75" s="37"/>
      <c r="G75" s="47"/>
      <c r="H75" s="37"/>
      <c r="I75" s="47"/>
      <c r="J75" s="47"/>
      <c r="K75" s="32"/>
      <c r="L75" s="32"/>
      <c r="M75" s="32"/>
      <c r="N75" s="32"/>
      <c r="O75" s="32"/>
      <c r="P75" s="32"/>
      <c r="Q75" s="32"/>
      <c r="R75" s="32"/>
      <c r="S75" s="38"/>
    </row>
    <row r="76" spans="1:19" ht="15.75">
      <c r="A76" s="39"/>
      <c r="B76" s="41"/>
      <c r="C76" s="41"/>
      <c r="D76" s="41"/>
      <c r="E76" s="41"/>
      <c r="F76" s="41"/>
      <c r="G76" s="41"/>
      <c r="H76" s="41"/>
      <c r="I76" s="41"/>
      <c r="J76" s="41"/>
      <c r="K76" s="32"/>
      <c r="L76" s="32"/>
      <c r="M76" s="32"/>
      <c r="N76" s="32"/>
      <c r="O76" s="32"/>
      <c r="P76" s="32"/>
      <c r="Q76" s="32"/>
      <c r="R76" s="32"/>
      <c r="S76" s="42"/>
    </row>
    <row r="77" spans="1:19" ht="38.25">
      <c r="A77" s="39"/>
      <c r="B77" s="40" t="s">
        <v>92</v>
      </c>
      <c r="C77" s="43"/>
      <c r="D77" s="43"/>
      <c r="E77" s="44"/>
      <c r="F77" s="44"/>
      <c r="G77" s="67"/>
      <c r="H77" s="44"/>
      <c r="I77" s="67"/>
      <c r="J77" s="67"/>
      <c r="K77" s="19">
        <f aca="true" t="shared" si="5" ref="K77:S77">K60+K74</f>
        <v>3045128</v>
      </c>
      <c r="L77" s="19">
        <f t="shared" si="5"/>
        <v>2797355</v>
      </c>
      <c r="M77" s="19">
        <f t="shared" si="5"/>
        <v>2529305</v>
      </c>
      <c r="N77" s="19">
        <f t="shared" si="5"/>
        <v>2341429</v>
      </c>
      <c r="O77" s="19">
        <f t="shared" si="5"/>
        <v>2128704</v>
      </c>
      <c r="P77" s="19">
        <f t="shared" si="5"/>
        <v>1976446</v>
      </c>
      <c r="Q77" s="19">
        <f t="shared" si="5"/>
        <v>1809440</v>
      </c>
      <c r="R77" s="19">
        <f t="shared" si="5"/>
        <v>11788030</v>
      </c>
      <c r="S77" s="19">
        <f t="shared" si="5"/>
        <v>28417575</v>
      </c>
    </row>
    <row r="78" spans="1:19" ht="15.75">
      <c r="A78" s="39"/>
      <c r="B78" s="45"/>
      <c r="C78" s="45"/>
      <c r="D78" s="45"/>
      <c r="E78" s="45"/>
      <c r="F78" s="45"/>
      <c r="G78" s="41"/>
      <c r="H78" s="45"/>
      <c r="I78" s="41"/>
      <c r="J78" s="41"/>
      <c r="K78" s="32"/>
      <c r="L78" s="32"/>
      <c r="M78" s="32"/>
      <c r="N78" s="32"/>
      <c r="O78" s="32"/>
      <c r="P78" s="32"/>
      <c r="Q78" s="32"/>
      <c r="R78" s="32"/>
      <c r="S78" s="46"/>
    </row>
    <row r="79" spans="1:27" ht="15.75">
      <c r="A79" s="48"/>
      <c r="B79" s="49"/>
      <c r="C79" s="50"/>
      <c r="D79" s="50"/>
      <c r="E79" s="50"/>
      <c r="F79" s="50"/>
      <c r="G79" s="68"/>
      <c r="H79" s="50"/>
      <c r="I79" s="68"/>
      <c r="J79" s="68"/>
      <c r="K79" s="51"/>
      <c r="L79" s="51"/>
      <c r="M79" s="51"/>
      <c r="N79" s="51"/>
      <c r="O79" s="51"/>
      <c r="P79" s="51"/>
      <c r="Q79" s="51"/>
      <c r="R79" s="95"/>
      <c r="S79" s="96"/>
      <c r="X79" s="3"/>
      <c r="AA79" s="3"/>
    </row>
    <row r="80" spans="1:17" ht="15.75" hidden="1">
      <c r="A80" s="49"/>
      <c r="B80" s="52"/>
      <c r="C80" s="53"/>
      <c r="D80" s="53"/>
      <c r="E80" s="53"/>
      <c r="F80" s="53"/>
      <c r="G80" s="69"/>
      <c r="H80" s="53"/>
      <c r="I80" s="69"/>
      <c r="J80" s="69"/>
      <c r="K80" s="84">
        <f>K77/$S$81</f>
        <v>0.07742093804858978</v>
      </c>
      <c r="L80" s="84">
        <f aca="true" t="shared" si="6" ref="L80:Q80">L77/$S$81</f>
        <v>0.07112142680206313</v>
      </c>
      <c r="M80" s="84">
        <f t="shared" si="6"/>
        <v>0.06430638242825536</v>
      </c>
      <c r="N80" s="84">
        <f t="shared" si="6"/>
        <v>0.05952972405566253</v>
      </c>
      <c r="O80" s="84">
        <f t="shared" si="6"/>
        <v>0.054121291619854815</v>
      </c>
      <c r="P80" s="84">
        <f t="shared" si="6"/>
        <v>0.05025020403818266</v>
      </c>
      <c r="Q80" s="84">
        <f t="shared" si="6"/>
        <v>0.04600415553718605</v>
      </c>
    </row>
    <row r="81" spans="1:19" ht="15.75">
      <c r="A81" s="49"/>
      <c r="B81" s="53"/>
      <c r="C81" s="53"/>
      <c r="D81" s="53"/>
      <c r="E81" s="53"/>
      <c r="F81" s="53"/>
      <c r="G81" s="69"/>
      <c r="H81" s="53"/>
      <c r="I81" s="69"/>
      <c r="J81" s="69"/>
      <c r="S81" s="89">
        <v>39332099</v>
      </c>
    </row>
    <row r="82" spans="2:4" ht="72.75" customHeight="1">
      <c r="B82" s="107"/>
      <c r="C82" s="107"/>
      <c r="D82" s="107"/>
    </row>
    <row r="83" spans="10:19" ht="15.75">
      <c r="J83" s="110" t="s">
        <v>241</v>
      </c>
      <c r="K83" s="110"/>
      <c r="L83" s="110"/>
      <c r="M83" s="110"/>
      <c r="N83" s="110"/>
      <c r="O83" s="110"/>
      <c r="P83" s="110"/>
      <c r="Q83" s="110"/>
      <c r="R83" s="110"/>
      <c r="S83" s="110"/>
    </row>
    <row r="97" ht="15.75">
      <c r="E97" s="2" t="s">
        <v>235</v>
      </c>
    </row>
  </sheetData>
  <sheetProtection selectLockedCells="1" selectUnlockedCells="1"/>
  <mergeCells count="16">
    <mergeCell ref="J83:S83"/>
    <mergeCell ref="B82:D82"/>
    <mergeCell ref="A7:A8"/>
    <mergeCell ref="B7:B8"/>
    <mergeCell ref="C7:C8"/>
    <mergeCell ref="D7:D8"/>
    <mergeCell ref="E7:E8"/>
    <mergeCell ref="J7:J8"/>
    <mergeCell ref="H7:H8"/>
    <mergeCell ref="K7:S7"/>
    <mergeCell ref="F7:F8"/>
    <mergeCell ref="A64:B64"/>
    <mergeCell ref="I5:P5"/>
    <mergeCell ref="B11:C11"/>
    <mergeCell ref="G7:G8"/>
    <mergeCell ref="I7:I8"/>
  </mergeCells>
  <printOptions/>
  <pageMargins left="0.7874015748031497" right="0.7874015748031497" top="1.1811023622047245" bottom="0.7874015748031497" header="0.5118110236220472" footer="0.31496062992125984"/>
  <pageSetup firstPageNumber="1" useFirstPageNumber="1" horizontalDpi="300" verticalDpi="300" orientation="landscape" paperSize="9" scale="67" r:id="rId1"/>
  <headerFooter alignWithMargins="0">
    <oddFooter>&amp;L&amp;"Times New Roman,Regular"Dienvidkurzemes novads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Sniedze</dc:creator>
  <cp:keywords/>
  <dc:description/>
  <cp:lastModifiedBy>Sanita Djadela</cp:lastModifiedBy>
  <cp:lastPrinted>2023-09-20T09:04:07Z</cp:lastPrinted>
  <dcterms:created xsi:type="dcterms:W3CDTF">2023-01-02T09:17:06Z</dcterms:created>
  <dcterms:modified xsi:type="dcterms:W3CDTF">2024-02-22T13:04:51Z</dcterms:modified>
  <cp:category/>
  <cp:version/>
  <cp:contentType/>
  <cp:contentStatus/>
</cp:coreProperties>
</file>